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0320\Desktop\原桌面\112學年\中小運\"/>
    </mc:Choice>
  </mc:AlternateContent>
  <bookViews>
    <workbookView xWindow="0" yWindow="0" windowWidth="23040" windowHeight="9132" tabRatio="729"/>
  </bookViews>
  <sheets>
    <sheet name="預決賽分組表及成績一覽表" sheetId="3" r:id="rId1"/>
    <sheet name="獎狀列印" sheetId="17" r:id="rId2"/>
    <sheet name="小六男60" sheetId="15" r:id="rId3"/>
    <sheet name="小六男100" sheetId="14" r:id="rId4"/>
    <sheet name="小六男200" sheetId="13" r:id="rId5"/>
    <sheet name="小六女60" sheetId="12" r:id="rId6"/>
    <sheet name="小六女100" sheetId="11" r:id="rId7"/>
    <sheet name="小六女200" sheetId="10" r:id="rId8"/>
    <sheet name="小五男60" sheetId="9" r:id="rId9"/>
    <sheet name="小五男100" sheetId="8" r:id="rId10"/>
    <sheet name="小五女60" sheetId="7" r:id="rId11"/>
    <sheet name=" 小五女100" sheetId="6" r:id="rId12"/>
    <sheet name="男壘球" sheetId="5" r:id="rId13"/>
    <sheet name="女壘球" sheetId="4" r:id="rId1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B5" i="3" l="1"/>
  <c r="CC8" i="3" s="1"/>
  <c r="CB7" i="3"/>
  <c r="M33" i="3"/>
  <c r="M34" i="3"/>
  <c r="M35" i="3"/>
  <c r="M36" i="3"/>
  <c r="M37" i="3"/>
  <c r="M38" i="3"/>
  <c r="CC6" i="3" l="1"/>
  <c r="CC9" i="3"/>
  <c r="M49" i="3"/>
  <c r="M48" i="3"/>
  <c r="M47" i="3"/>
  <c r="M46" i="3"/>
  <c r="M45" i="3"/>
  <c r="M44" i="3"/>
  <c r="M43" i="3"/>
  <c r="M42" i="3"/>
  <c r="BW6" i="3"/>
  <c r="BW7" i="3"/>
  <c r="BW9" i="3"/>
  <c r="BW10" i="3"/>
  <c r="BW11" i="3"/>
  <c r="BW12" i="3"/>
  <c r="BW13" i="3"/>
  <c r="BW14" i="3"/>
  <c r="BW15" i="3"/>
  <c r="BQ39" i="3"/>
  <c r="BQ38" i="3"/>
  <c r="BQ37" i="3"/>
  <c r="BQ36" i="3"/>
  <c r="BQ35" i="3"/>
  <c r="BQ34" i="3"/>
  <c r="BQ33" i="3"/>
  <c r="BQ32" i="3"/>
  <c r="BJ39" i="3"/>
  <c r="BJ38" i="3"/>
  <c r="BJ37" i="3"/>
  <c r="BJ36" i="3"/>
  <c r="BJ35" i="3"/>
  <c r="BJ34" i="3"/>
  <c r="BJ33" i="3"/>
  <c r="BJ32" i="3"/>
  <c r="BC49" i="3"/>
  <c r="BC48" i="3"/>
  <c r="BC47" i="3"/>
  <c r="BC46" i="3"/>
  <c r="BC45" i="3"/>
  <c r="BC44" i="3"/>
  <c r="BC43" i="3"/>
  <c r="BC42" i="3"/>
  <c r="AV65" i="3"/>
  <c r="AV64" i="3"/>
  <c r="AV63" i="3"/>
  <c r="AV62" i="3"/>
  <c r="AV61" i="3"/>
  <c r="AV60" i="3"/>
  <c r="AV59" i="3"/>
  <c r="AV58" i="3"/>
  <c r="AO9" i="3"/>
  <c r="AO8" i="3"/>
  <c r="AO7" i="3"/>
  <c r="AO6" i="3"/>
  <c r="AO5" i="3"/>
  <c r="AH32" i="3"/>
  <c r="AH31" i="3"/>
  <c r="AH30" i="3"/>
  <c r="AH29" i="3"/>
  <c r="AH28" i="3"/>
  <c r="AH27" i="3"/>
  <c r="AH26" i="3"/>
  <c r="AH25" i="3"/>
  <c r="AA27" i="3"/>
  <c r="AA32" i="3"/>
  <c r="AA31" i="3"/>
  <c r="AA30" i="3"/>
  <c r="AA29" i="3"/>
  <c r="AA28" i="3"/>
  <c r="AA26" i="3"/>
  <c r="AA25" i="3"/>
  <c r="T6" i="3"/>
  <c r="T7" i="3"/>
  <c r="T8" i="3"/>
  <c r="T9" i="3"/>
  <c r="T10" i="3"/>
  <c r="T14" i="3"/>
  <c r="T15" i="3"/>
  <c r="T16" i="3"/>
  <c r="T17" i="3"/>
  <c r="T18" i="3"/>
  <c r="T5" i="3"/>
  <c r="E29" i="3"/>
  <c r="E28" i="3"/>
  <c r="E27" i="3"/>
  <c r="E26" i="3"/>
  <c r="E25" i="3"/>
  <c r="E24" i="3"/>
  <c r="E19" i="3"/>
  <c r="E18" i="3"/>
  <c r="E17" i="3"/>
  <c r="E16" i="3"/>
  <c r="E15" i="3"/>
  <c r="E14" i="3"/>
  <c r="E10" i="3"/>
  <c r="E9" i="3"/>
  <c r="E8" i="3"/>
  <c r="E7" i="3"/>
  <c r="E6" i="3"/>
  <c r="E5" i="3"/>
  <c r="C71" i="6"/>
  <c r="D71" i="6"/>
  <c r="E71" i="6"/>
  <c r="F71" i="6"/>
  <c r="G71" i="6"/>
  <c r="H71" i="6"/>
  <c r="I71" i="6"/>
  <c r="B71" i="6"/>
  <c r="C82" i="8"/>
  <c r="D82" i="8"/>
  <c r="E82" i="8"/>
  <c r="F82" i="8"/>
  <c r="G82" i="8"/>
  <c r="H82" i="8"/>
  <c r="I82" i="8"/>
  <c r="B82" i="8"/>
  <c r="C50" i="11"/>
  <c r="D50" i="11"/>
  <c r="E50" i="11"/>
  <c r="F50" i="11"/>
  <c r="G50" i="11"/>
  <c r="H50" i="11"/>
  <c r="I50" i="11"/>
  <c r="B50" i="11"/>
  <c r="C89" i="14"/>
  <c r="D89" i="14"/>
  <c r="E89" i="14"/>
  <c r="F89" i="14"/>
  <c r="G89" i="14"/>
  <c r="H89" i="14"/>
  <c r="I89" i="14"/>
  <c r="B89" i="14"/>
  <c r="C69" i="7"/>
  <c r="D69" i="7"/>
  <c r="E69" i="7"/>
  <c r="F69" i="7"/>
  <c r="G69" i="7"/>
  <c r="H69" i="7"/>
  <c r="I69" i="7"/>
  <c r="B69" i="7"/>
  <c r="C118" i="9"/>
  <c r="D118" i="9"/>
  <c r="E118" i="9"/>
  <c r="F118" i="9"/>
  <c r="G118" i="9"/>
  <c r="H118" i="9"/>
  <c r="I118" i="9"/>
  <c r="B118" i="9"/>
  <c r="C43" i="12"/>
  <c r="D43" i="12"/>
  <c r="E43" i="12"/>
  <c r="F43" i="12"/>
  <c r="G43" i="12"/>
  <c r="H43" i="12"/>
  <c r="I43" i="12"/>
  <c r="B43" i="12"/>
  <c r="C56" i="15"/>
  <c r="D56" i="15"/>
  <c r="E56" i="15"/>
  <c r="F56" i="15"/>
  <c r="G56" i="15"/>
  <c r="H56" i="15"/>
  <c r="I56" i="15"/>
  <c r="B56" i="15"/>
  <c r="K5" i="5"/>
  <c r="K6" i="5"/>
  <c r="K7" i="5"/>
  <c r="K8" i="5"/>
  <c r="K9" i="5"/>
  <c r="K10" i="5"/>
  <c r="K11" i="5"/>
  <c r="K12" i="5"/>
  <c r="K13" i="5"/>
  <c r="K14" i="5"/>
  <c r="D106" i="9"/>
  <c r="E106" i="9"/>
  <c r="F106" i="9"/>
  <c r="G106" i="9"/>
  <c r="H106" i="9"/>
  <c r="C106" i="9"/>
  <c r="D89" i="9"/>
  <c r="E89" i="9"/>
  <c r="F89" i="9"/>
  <c r="G89" i="9"/>
  <c r="H89" i="9"/>
  <c r="C89" i="9"/>
  <c r="D70" i="9"/>
  <c r="E70" i="9"/>
  <c r="F70" i="9"/>
  <c r="G70" i="9"/>
  <c r="H70" i="9"/>
  <c r="B70" i="9"/>
  <c r="C70" i="9"/>
  <c r="C52" i="9"/>
  <c r="D52" i="9"/>
  <c r="E52" i="9"/>
  <c r="F52" i="9"/>
  <c r="G52" i="9"/>
  <c r="H52" i="9"/>
  <c r="B52" i="9"/>
  <c r="C31" i="9"/>
  <c r="D31" i="9"/>
  <c r="E31" i="9"/>
  <c r="F31" i="9"/>
  <c r="G31" i="9"/>
  <c r="H31" i="9"/>
  <c r="B31" i="9"/>
  <c r="C10" i="9"/>
  <c r="D10" i="9"/>
  <c r="E10" i="9"/>
  <c r="F10" i="9"/>
  <c r="G10" i="9"/>
  <c r="H10" i="9"/>
  <c r="B10" i="9"/>
  <c r="D68" i="9"/>
  <c r="E68" i="9"/>
  <c r="F68" i="9"/>
  <c r="G68" i="9"/>
  <c r="H68" i="9"/>
  <c r="B68" i="9"/>
  <c r="C68" i="9"/>
  <c r="G28" i="12"/>
  <c r="D28" i="12"/>
  <c r="E28" i="12"/>
  <c r="F28" i="12"/>
  <c r="H28" i="12"/>
  <c r="C28" i="12"/>
  <c r="C10" i="12"/>
  <c r="D10" i="12"/>
  <c r="E10" i="12"/>
  <c r="F10" i="12"/>
  <c r="G10" i="12"/>
  <c r="H10" i="12"/>
  <c r="B10" i="12"/>
  <c r="C8" i="12"/>
  <c r="D8" i="12"/>
  <c r="E8" i="12"/>
  <c r="F8" i="12"/>
  <c r="G8" i="12"/>
  <c r="H8" i="12"/>
  <c r="B8" i="12"/>
  <c r="G28" i="13"/>
  <c r="G26" i="13"/>
  <c r="C52" i="6"/>
  <c r="C50" i="6"/>
  <c r="D43" i="15"/>
  <c r="E43" i="15"/>
  <c r="F43" i="15"/>
  <c r="G43" i="15"/>
  <c r="H43" i="15"/>
  <c r="C43" i="15"/>
  <c r="H27" i="15"/>
  <c r="C27" i="15"/>
  <c r="D27" i="15"/>
  <c r="E27" i="15"/>
  <c r="F27" i="15"/>
  <c r="G27" i="15"/>
  <c r="B27" i="15"/>
  <c r="C10" i="15"/>
  <c r="H10" i="15"/>
  <c r="D10" i="15"/>
  <c r="E10" i="15"/>
  <c r="F10" i="15"/>
  <c r="G10" i="15"/>
  <c r="D41" i="15"/>
  <c r="E41" i="15"/>
  <c r="F41" i="15"/>
  <c r="G41" i="15"/>
  <c r="H41" i="15"/>
  <c r="C41" i="15"/>
  <c r="C25" i="15"/>
  <c r="D25" i="15"/>
  <c r="E25" i="15"/>
  <c r="F25" i="15"/>
  <c r="G25" i="15"/>
  <c r="H25" i="15"/>
  <c r="B25" i="15"/>
  <c r="D8" i="15"/>
  <c r="E8" i="15"/>
  <c r="F8" i="15"/>
  <c r="G8" i="15"/>
  <c r="H8" i="15"/>
  <c r="C8" i="15"/>
  <c r="D61" i="14"/>
  <c r="E61" i="14"/>
  <c r="F61" i="14"/>
  <c r="G61" i="14"/>
  <c r="H61" i="14"/>
  <c r="C61" i="14"/>
  <c r="D43" i="14"/>
  <c r="E43" i="14"/>
  <c r="F43" i="14"/>
  <c r="G43" i="14"/>
  <c r="H43" i="14"/>
  <c r="C43" i="14"/>
  <c r="D27" i="14"/>
  <c r="E27" i="14"/>
  <c r="F27" i="14"/>
  <c r="G27" i="14"/>
  <c r="H27" i="14"/>
  <c r="C27" i="14"/>
  <c r="C10" i="14"/>
  <c r="D10" i="14"/>
  <c r="E10" i="14"/>
  <c r="F10" i="14"/>
  <c r="G10" i="14"/>
  <c r="H10" i="14"/>
  <c r="D59" i="14"/>
  <c r="E59" i="14"/>
  <c r="F59" i="14"/>
  <c r="G59" i="14"/>
  <c r="H59" i="14"/>
  <c r="C59" i="14"/>
  <c r="H41" i="14"/>
  <c r="D41" i="14"/>
  <c r="E41" i="14"/>
  <c r="F41" i="14"/>
  <c r="G41" i="14"/>
  <c r="C41" i="14"/>
  <c r="H25" i="14"/>
  <c r="D25" i="14"/>
  <c r="E25" i="14"/>
  <c r="F25" i="14"/>
  <c r="G25" i="14"/>
  <c r="C25" i="14"/>
  <c r="H8" i="14"/>
  <c r="D8" i="14"/>
  <c r="E8" i="14"/>
  <c r="F8" i="14"/>
  <c r="G8" i="14"/>
  <c r="C8" i="14"/>
  <c r="H28" i="13"/>
  <c r="C10" i="13"/>
  <c r="D8" i="13"/>
  <c r="C26" i="13"/>
  <c r="F28" i="13"/>
  <c r="E28" i="13"/>
  <c r="D28" i="13"/>
  <c r="C28" i="13"/>
  <c r="H26" i="13"/>
  <c r="F26" i="13"/>
  <c r="E26" i="13"/>
  <c r="D26" i="13"/>
  <c r="H10" i="13"/>
  <c r="G10" i="13"/>
  <c r="F10" i="13"/>
  <c r="E10" i="13"/>
  <c r="D10" i="13"/>
  <c r="H8" i="13"/>
  <c r="G8" i="13"/>
  <c r="F8" i="13"/>
  <c r="E8" i="13"/>
  <c r="C8" i="13"/>
  <c r="C26" i="12"/>
  <c r="D26" i="12"/>
  <c r="E26" i="12"/>
  <c r="F26" i="12"/>
  <c r="G26" i="12"/>
  <c r="H26" i="12"/>
  <c r="H32" i="11"/>
  <c r="C32" i="11"/>
  <c r="D32" i="11"/>
  <c r="E32" i="11"/>
  <c r="F32" i="11"/>
  <c r="G32" i="11"/>
  <c r="B32" i="11"/>
  <c r="B10" i="11"/>
  <c r="H10" i="11"/>
  <c r="C10" i="11"/>
  <c r="D10" i="11"/>
  <c r="E10" i="11"/>
  <c r="F10" i="11"/>
  <c r="G10" i="11"/>
  <c r="C30" i="11"/>
  <c r="D30" i="11"/>
  <c r="E30" i="11"/>
  <c r="F30" i="11"/>
  <c r="G30" i="11"/>
  <c r="H30" i="11"/>
  <c r="B30" i="11"/>
  <c r="C8" i="11"/>
  <c r="D8" i="11"/>
  <c r="E8" i="11"/>
  <c r="F8" i="11"/>
  <c r="G8" i="11"/>
  <c r="H8" i="11"/>
  <c r="B8" i="11"/>
  <c r="D8" i="10"/>
  <c r="E8" i="10"/>
  <c r="F8" i="10"/>
  <c r="G8" i="10"/>
  <c r="H8" i="10"/>
  <c r="C8" i="10"/>
  <c r="H104" i="9"/>
  <c r="D104" i="9"/>
  <c r="E104" i="9"/>
  <c r="F104" i="9"/>
  <c r="G104" i="9"/>
  <c r="C104" i="9"/>
  <c r="H87" i="9"/>
  <c r="D87" i="9"/>
  <c r="E87" i="9"/>
  <c r="F87" i="9"/>
  <c r="G87" i="9"/>
  <c r="C87" i="9"/>
  <c r="B50" i="9"/>
  <c r="B29" i="9"/>
  <c r="B8" i="9"/>
  <c r="C50" i="9"/>
  <c r="H94" i="9"/>
  <c r="G94" i="9"/>
  <c r="F94" i="9"/>
  <c r="E94" i="9"/>
  <c r="D94" i="9"/>
  <c r="C94" i="9"/>
  <c r="B94" i="9"/>
  <c r="B87" i="9"/>
  <c r="H77" i="9"/>
  <c r="H50" i="9"/>
  <c r="G50" i="9"/>
  <c r="F50" i="9"/>
  <c r="E50" i="9"/>
  <c r="D50" i="9"/>
  <c r="H29" i="9"/>
  <c r="G29" i="9"/>
  <c r="F29" i="9"/>
  <c r="E29" i="9"/>
  <c r="D29" i="9"/>
  <c r="C29" i="9"/>
  <c r="H8" i="9"/>
  <c r="G8" i="9"/>
  <c r="F8" i="9"/>
  <c r="E8" i="9"/>
  <c r="D8" i="9"/>
  <c r="C8" i="9"/>
  <c r="H70" i="8"/>
  <c r="C70" i="8"/>
  <c r="D70" i="8"/>
  <c r="E70" i="8"/>
  <c r="F70" i="8"/>
  <c r="G70" i="8"/>
  <c r="B70" i="8"/>
  <c r="B52" i="8"/>
  <c r="H52" i="8"/>
  <c r="C52" i="8"/>
  <c r="D52" i="8"/>
  <c r="E52" i="8"/>
  <c r="F52" i="8"/>
  <c r="G52" i="8"/>
  <c r="H31" i="8"/>
  <c r="C31" i="8"/>
  <c r="D31" i="8"/>
  <c r="E31" i="8"/>
  <c r="F31" i="8"/>
  <c r="G31" i="8"/>
  <c r="B31" i="8"/>
  <c r="C10" i="8"/>
  <c r="D10" i="8"/>
  <c r="E10" i="8"/>
  <c r="F10" i="8"/>
  <c r="G10" i="8"/>
  <c r="H10" i="8"/>
  <c r="B10" i="8"/>
  <c r="C68" i="8"/>
  <c r="D68" i="8"/>
  <c r="E68" i="8"/>
  <c r="F68" i="8"/>
  <c r="G68" i="8"/>
  <c r="H68" i="8"/>
  <c r="B68" i="8"/>
  <c r="H50" i="8"/>
  <c r="C50" i="8"/>
  <c r="D50" i="8"/>
  <c r="E50" i="8"/>
  <c r="F50" i="8"/>
  <c r="G50" i="8"/>
  <c r="B50" i="8"/>
  <c r="G29" i="8"/>
  <c r="H29" i="8"/>
  <c r="C29" i="8"/>
  <c r="D29" i="8"/>
  <c r="E29" i="8"/>
  <c r="F29" i="8"/>
  <c r="B29" i="8"/>
  <c r="B8" i="8"/>
  <c r="H8" i="8"/>
  <c r="D8" i="8"/>
  <c r="E8" i="8"/>
  <c r="F8" i="8"/>
  <c r="G8" i="8"/>
  <c r="C8" i="8"/>
  <c r="C50" i="7"/>
  <c r="C29" i="7"/>
  <c r="C8" i="7"/>
  <c r="C31" i="7"/>
  <c r="C52" i="7"/>
  <c r="D50" i="7"/>
  <c r="D29" i="7"/>
  <c r="D31" i="7"/>
  <c r="D8" i="7"/>
  <c r="C10" i="7"/>
  <c r="D10" i="7"/>
  <c r="G52" i="7"/>
  <c r="F52" i="7"/>
  <c r="E52" i="7"/>
  <c r="D52" i="7"/>
  <c r="G50" i="7"/>
  <c r="F50" i="7"/>
  <c r="E50" i="7"/>
  <c r="H31" i="7"/>
  <c r="G31" i="7"/>
  <c r="F31" i="7"/>
  <c r="E31" i="7"/>
  <c r="H29" i="7"/>
  <c r="G29" i="7"/>
  <c r="F29" i="7"/>
  <c r="E29" i="7"/>
  <c r="H10" i="7"/>
  <c r="G10" i="7"/>
  <c r="F10" i="7"/>
  <c r="E10" i="7"/>
  <c r="H8" i="7"/>
  <c r="G8" i="7"/>
  <c r="F8" i="7"/>
  <c r="E8" i="7"/>
  <c r="D52" i="6"/>
  <c r="E52" i="6"/>
  <c r="F52" i="6"/>
  <c r="G52" i="6"/>
  <c r="H31" i="6"/>
  <c r="D31" i="6"/>
  <c r="E31" i="6"/>
  <c r="F31" i="6"/>
  <c r="G31" i="6"/>
  <c r="C31" i="6"/>
  <c r="D10" i="6"/>
  <c r="E10" i="6"/>
  <c r="F10" i="6"/>
  <c r="G10" i="6"/>
  <c r="H10" i="6"/>
  <c r="C10" i="6"/>
  <c r="D50" i="6"/>
  <c r="E50" i="6"/>
  <c r="F50" i="6"/>
  <c r="G50" i="6"/>
  <c r="D29" i="6"/>
  <c r="E29" i="6"/>
  <c r="F29" i="6"/>
  <c r="G29" i="6"/>
  <c r="H29" i="6"/>
  <c r="C29" i="6"/>
  <c r="D8" i="6"/>
  <c r="E8" i="6"/>
  <c r="F8" i="6"/>
  <c r="G8" i="6"/>
  <c r="H8" i="6"/>
  <c r="C8" i="6"/>
  <c r="K15" i="5"/>
  <c r="J5" i="4"/>
  <c r="K5" i="4" s="1"/>
  <c r="K9" i="4"/>
  <c r="K8" i="4"/>
  <c r="J7" i="4"/>
  <c r="K7" i="4" s="1"/>
  <c r="F38" i="3" l="1"/>
  <c r="F37" i="3"/>
  <c r="F39" i="3"/>
  <c r="F34" i="3"/>
  <c r="F40" i="3"/>
  <c r="F35" i="3"/>
  <c r="F36" i="3"/>
  <c r="F33" i="3"/>
  <c r="K6" i="4"/>
</calcChain>
</file>

<file path=xl/sharedStrings.xml><?xml version="1.0" encoding="utf-8"?>
<sst xmlns="http://schemas.openxmlformats.org/spreadsheetml/2006/main" count="2112" uniqueCount="243">
  <si>
    <t>學校</t>
    <phoneticPr fontId="2" type="noConversion"/>
  </si>
  <si>
    <t>姓名</t>
    <phoneticPr fontId="2" type="noConversion"/>
  </si>
  <si>
    <t xml:space="preserve">新屋 </t>
    <phoneticPr fontId="2" type="noConversion"/>
  </si>
  <si>
    <t>新屋</t>
    <phoneticPr fontId="2" type="noConversion"/>
  </si>
  <si>
    <t>永安</t>
    <phoneticPr fontId="2" type="noConversion"/>
  </si>
  <si>
    <t>大坡</t>
    <phoneticPr fontId="2" type="noConversion"/>
  </si>
  <si>
    <t>埔頂</t>
    <phoneticPr fontId="2" type="noConversion"/>
  </si>
  <si>
    <t>頭洲</t>
    <phoneticPr fontId="2" type="noConversion"/>
  </si>
  <si>
    <t>蚵間</t>
    <phoneticPr fontId="2" type="noConversion"/>
  </si>
  <si>
    <t>北湖</t>
    <phoneticPr fontId="2" type="noConversion"/>
  </si>
  <si>
    <t>啟文</t>
    <phoneticPr fontId="2" type="noConversion"/>
  </si>
  <si>
    <t>笨港</t>
    <phoneticPr fontId="2" type="noConversion"/>
  </si>
  <si>
    <t>東明</t>
    <phoneticPr fontId="2" type="noConversion"/>
  </si>
  <si>
    <t>笨港</t>
    <phoneticPr fontId="2" type="noConversion"/>
  </si>
  <si>
    <t>蚵間</t>
    <phoneticPr fontId="2" type="noConversion"/>
  </si>
  <si>
    <t>葉定洋</t>
  </si>
  <si>
    <t>林子嵃</t>
  </si>
  <si>
    <t>鍾翊婕</t>
  </si>
  <si>
    <t>呂晟瑋</t>
  </si>
  <si>
    <t>楊忠豪</t>
  </si>
  <si>
    <t>蔡宇崴</t>
  </si>
  <si>
    <t>邱健誠</t>
  </si>
  <si>
    <t>張宇翔</t>
  </si>
  <si>
    <t>李宇恩</t>
  </si>
  <si>
    <t>吳睿捷</t>
  </si>
  <si>
    <t>徐紹恩</t>
  </si>
  <si>
    <t>彭若瑄</t>
  </si>
  <si>
    <t>李沛妤</t>
  </si>
  <si>
    <t>徐孟彤</t>
  </si>
  <si>
    <t>許靖妍</t>
  </si>
  <si>
    <t>温詠傑</t>
  </si>
  <si>
    <t>呂元崴</t>
  </si>
  <si>
    <t>葉承瀚</t>
  </si>
  <si>
    <t>劉彥廷</t>
  </si>
  <si>
    <t>林冠廷</t>
  </si>
  <si>
    <t>陳翊廷</t>
  </si>
  <si>
    <t>徐睿杰</t>
  </si>
  <si>
    <t>姜信賢</t>
  </si>
  <si>
    <t>羅易</t>
  </si>
  <si>
    <t>葉宥岑</t>
  </si>
  <si>
    <t>廖柏翔</t>
  </si>
  <si>
    <t>陳子睿</t>
  </si>
  <si>
    <t>朱小寶</t>
  </si>
  <si>
    <t>邱國宇</t>
  </si>
  <si>
    <t>徐揚皓</t>
  </si>
  <si>
    <t>羅仲皓</t>
  </si>
  <si>
    <t>程祺恩</t>
  </si>
  <si>
    <t>章心睿</t>
  </si>
  <si>
    <t>許瀚元</t>
  </si>
  <si>
    <t>曾福恩</t>
  </si>
  <si>
    <t>黃品葳</t>
  </si>
  <si>
    <t>郭佳綺</t>
  </si>
  <si>
    <t>胡苡俐</t>
  </si>
  <si>
    <t>黃羿昕</t>
  </si>
  <si>
    <t>呂沄倢</t>
  </si>
  <si>
    <t>賴玟安</t>
  </si>
  <si>
    <t>謝妤婕</t>
  </si>
  <si>
    <t>張庭語</t>
  </si>
  <si>
    <t>范姜巧如</t>
  </si>
  <si>
    <t>邱永融</t>
  </si>
  <si>
    <t>范姜群翔</t>
  </si>
  <si>
    <t>徐佑丞</t>
  </si>
  <si>
    <t>范姜群凱</t>
  </si>
  <si>
    <t>温崧富</t>
  </si>
  <si>
    <t>李少愷</t>
  </si>
  <si>
    <t>温祐平</t>
  </si>
  <si>
    <t>周榆鈞</t>
  </si>
  <si>
    <t>賴語柔</t>
  </si>
  <si>
    <t>鄒子芸</t>
  </si>
  <si>
    <t>鄒子瑜</t>
  </si>
  <si>
    <t>陳宏圳</t>
  </si>
  <si>
    <t>葉青哲</t>
  </si>
  <si>
    <t>連益庭</t>
  </si>
  <si>
    <t>古嘉睿</t>
  </si>
  <si>
    <t>李睿恩</t>
  </si>
  <si>
    <t>陳耀文</t>
    <phoneticPr fontId="1" type="noConversion"/>
  </si>
  <si>
    <t>葉廷富</t>
  </si>
  <si>
    <t>彭方語</t>
  </si>
  <si>
    <t>葉書瑋</t>
  </si>
  <si>
    <t>吳佑軒</t>
  </si>
  <si>
    <t>歐子暘</t>
  </si>
  <si>
    <t>連冠丞</t>
  </si>
  <si>
    <t>吳宇恩</t>
  </si>
  <si>
    <t>王秉融</t>
  </si>
  <si>
    <t>黃郁仁</t>
  </si>
  <si>
    <t>徐睿恩</t>
  </si>
  <si>
    <t>魏景山</t>
  </si>
  <si>
    <t>游建凱</t>
  </si>
  <si>
    <t>劉騰恩</t>
  </si>
  <si>
    <t>簡敬桓</t>
  </si>
  <si>
    <t>古雨玄</t>
  </si>
  <si>
    <t>葉芊妤</t>
  </si>
  <si>
    <t>王依絜</t>
  </si>
  <si>
    <t>古翊彤</t>
  </si>
  <si>
    <t>饒宥靚</t>
  </si>
  <si>
    <t>張佳恩</t>
  </si>
  <si>
    <t>古姵柔</t>
  </si>
  <si>
    <t>張妘婕</t>
  </si>
  <si>
    <t>張旆榛</t>
  </si>
  <si>
    <t>游柚希</t>
  </si>
  <si>
    <t>陽蕎婗</t>
  </si>
  <si>
    <t> 陳宥宇</t>
  </si>
  <si>
    <t>葉宸佑</t>
  </si>
  <si>
    <t>戴新哲</t>
  </si>
  <si>
    <t>謝亞秝</t>
  </si>
  <si>
    <t>高千晏</t>
  </si>
  <si>
    <t>王泯之</t>
  </si>
  <si>
    <t>陳永玏</t>
  </si>
  <si>
    <t>彭一恆</t>
  </si>
  <si>
    <t>徐子珊</t>
  </si>
  <si>
    <t>蘇柏宇</t>
    <phoneticPr fontId="1" type="noConversion"/>
  </si>
  <si>
    <t>廖廣富</t>
    <phoneticPr fontId="1" type="noConversion"/>
  </si>
  <si>
    <t>鄒峻智</t>
    <phoneticPr fontId="1" type="noConversion"/>
  </si>
  <si>
    <t>謝明希</t>
  </si>
  <si>
    <t>蘇靖翔</t>
    <phoneticPr fontId="1" type="noConversion"/>
  </si>
  <si>
    <t>吳育瑄</t>
  </si>
  <si>
    <t>黃品瑜</t>
  </si>
  <si>
    <t>余岢蒨</t>
  </si>
  <si>
    <t>范以臻</t>
  </si>
  <si>
    <t>許洺豪</t>
  </si>
  <si>
    <t>呂畇柔</t>
  </si>
  <si>
    <t>新屋</t>
    <phoneticPr fontId="2" type="noConversion"/>
  </si>
  <si>
    <t>編號</t>
    <phoneticPr fontId="1" type="noConversion"/>
  </si>
  <si>
    <t>組別</t>
    <phoneticPr fontId="1" type="noConversion"/>
  </si>
  <si>
    <t>道次</t>
    <phoneticPr fontId="1" type="noConversion"/>
  </si>
  <si>
    <t>頭洲</t>
    <phoneticPr fontId="2" type="noConversion"/>
  </si>
  <si>
    <t>國小女生壘球擲遠決賽</t>
    <phoneticPr fontId="1" type="noConversion"/>
  </si>
  <si>
    <t>（單位：公尺）</t>
    <phoneticPr fontId="1" type="noConversion"/>
  </si>
  <si>
    <t>學校</t>
    <phoneticPr fontId="1" type="noConversion"/>
  </si>
  <si>
    <t>姓名</t>
    <phoneticPr fontId="1" type="noConversion"/>
  </si>
  <si>
    <t>成績1</t>
    <phoneticPr fontId="1" type="noConversion"/>
  </si>
  <si>
    <t>成績2</t>
  </si>
  <si>
    <t>成績3</t>
  </si>
  <si>
    <t>成績4</t>
  </si>
  <si>
    <t>成績5</t>
  </si>
  <si>
    <t>成績6</t>
  </si>
  <si>
    <t>名次</t>
    <phoneticPr fontId="1" type="noConversion"/>
  </si>
  <si>
    <t>埔頂</t>
    <phoneticPr fontId="1" type="noConversion"/>
  </si>
  <si>
    <t>盧萱宸</t>
    <phoneticPr fontId="1" type="noConversion"/>
  </si>
  <si>
    <t>蚵間</t>
    <phoneticPr fontId="1" type="noConversion"/>
  </si>
  <si>
    <t>許靖妍</t>
    <phoneticPr fontId="1" type="noConversion"/>
  </si>
  <si>
    <t>許佩禎</t>
    <phoneticPr fontId="1" type="noConversion"/>
  </si>
  <si>
    <t xml:space="preserve">新屋 </t>
    <phoneticPr fontId="1" type="noConversion"/>
  </si>
  <si>
    <t>賴玟安</t>
    <phoneticPr fontId="1" type="noConversion"/>
  </si>
  <si>
    <t>汪姿璇</t>
    <phoneticPr fontId="1" type="noConversion"/>
  </si>
  <si>
    <t>最佳</t>
    <phoneticPr fontId="1" type="noConversion"/>
  </si>
  <si>
    <t>裁判簽名：</t>
    <phoneticPr fontId="1" type="noConversion"/>
  </si>
  <si>
    <t>頭洲</t>
    <phoneticPr fontId="1" type="noConversion"/>
  </si>
  <si>
    <t>徐浩恩</t>
    <phoneticPr fontId="1" type="noConversion"/>
  </si>
  <si>
    <t>許瑋翔</t>
    <phoneticPr fontId="1" type="noConversion"/>
  </si>
  <si>
    <t>曾品彥</t>
    <phoneticPr fontId="1" type="noConversion"/>
  </si>
  <si>
    <t>姜信賢</t>
    <phoneticPr fontId="1" type="noConversion"/>
  </si>
  <si>
    <t>羅易</t>
    <phoneticPr fontId="1" type="noConversion"/>
  </si>
  <si>
    <t>黃竑叡</t>
    <phoneticPr fontId="1" type="noConversion"/>
  </si>
  <si>
    <t>永安</t>
    <phoneticPr fontId="1" type="noConversion"/>
  </si>
  <si>
    <t>葉青哲</t>
    <phoneticPr fontId="1" type="noConversion"/>
  </si>
  <si>
    <t>陽子瑜</t>
    <phoneticPr fontId="1" type="noConversion"/>
  </si>
  <si>
    <t>李睿恩</t>
    <phoneticPr fontId="1" type="noConversion"/>
  </si>
  <si>
    <t>許志翰</t>
    <phoneticPr fontId="1" type="noConversion"/>
  </si>
  <si>
    <t>許明哲</t>
    <phoneticPr fontId="1" type="noConversion"/>
  </si>
  <si>
    <t>（單位：秒）</t>
    <phoneticPr fontId="1" type="noConversion"/>
  </si>
  <si>
    <t>國小五年級男生60M預賽</t>
  </si>
  <si>
    <t>國小五年級女生60M預賽</t>
    <phoneticPr fontId="1" type="noConversion"/>
  </si>
  <si>
    <t>笨港</t>
    <phoneticPr fontId="1" type="noConversion"/>
  </si>
  <si>
    <t>新屋</t>
    <phoneticPr fontId="1" type="noConversion"/>
  </si>
  <si>
    <t>古翊彤</t>
    <phoneticPr fontId="1" type="noConversion"/>
  </si>
  <si>
    <t>賴語柔</t>
    <phoneticPr fontId="1" type="noConversion"/>
  </si>
  <si>
    <t>謝妤婕</t>
    <phoneticPr fontId="1" type="noConversion"/>
  </si>
  <si>
    <t>王依絜</t>
    <phoneticPr fontId="1" type="noConversion"/>
  </si>
  <si>
    <t>徐子珊</t>
    <phoneticPr fontId="1" type="noConversion"/>
  </si>
  <si>
    <t>饒宥靚</t>
    <phoneticPr fontId="1" type="noConversion"/>
  </si>
  <si>
    <t>成績</t>
    <phoneticPr fontId="1" type="noConversion"/>
  </si>
  <si>
    <t>名次</t>
  </si>
  <si>
    <t>范以臻</t>
    <phoneticPr fontId="1" type="noConversion"/>
  </si>
  <si>
    <t>范姜巧如</t>
    <phoneticPr fontId="1" type="noConversion"/>
  </si>
  <si>
    <t>張佳恩</t>
    <phoneticPr fontId="1" type="noConversion"/>
  </si>
  <si>
    <t>鄒子芸</t>
    <phoneticPr fontId="1" type="noConversion"/>
  </si>
  <si>
    <t>古姵柔</t>
    <phoneticPr fontId="1" type="noConversion"/>
  </si>
  <si>
    <t>國小五年級女生60M決賽</t>
    <phoneticPr fontId="1" type="noConversion"/>
  </si>
  <si>
    <t>國小五年級女生100M決賽</t>
    <phoneticPr fontId="1" type="noConversion"/>
  </si>
  <si>
    <t>國小五年級女生100M預賽</t>
    <phoneticPr fontId="1" type="noConversion"/>
  </si>
  <si>
    <t>國小五年級男生100M預賽</t>
  </si>
  <si>
    <t>國小五年級男生100M決賽</t>
  </si>
  <si>
    <t>國小五年級男生60M決賽</t>
  </si>
  <si>
    <t>國小六年級女生200M決賽</t>
    <phoneticPr fontId="1" type="noConversion"/>
  </si>
  <si>
    <t>國小六年級女生100M決賽</t>
    <phoneticPr fontId="1" type="noConversion"/>
  </si>
  <si>
    <t>國小六年級女生100M預賽</t>
    <phoneticPr fontId="1" type="noConversion"/>
  </si>
  <si>
    <t>國小六年級女生60M預賽</t>
  </si>
  <si>
    <t>國小六年級女生60M決賽</t>
  </si>
  <si>
    <t>國小六年級男生200M預賽</t>
  </si>
  <si>
    <t>國小六年級男生100M預賽</t>
    <phoneticPr fontId="1" type="noConversion"/>
  </si>
  <si>
    <t>國小六年級男生100M決賽</t>
    <phoneticPr fontId="1" type="noConversion"/>
  </si>
  <si>
    <t>國小六年級男生60M預賽</t>
  </si>
  <si>
    <t>國小六年級男生60M決賽</t>
  </si>
  <si>
    <t>桃園市中小學聯合運動會新屋區田徑選手選拔賽</t>
  </si>
  <si>
    <t>國小男生壘球擲遠決賽</t>
    <phoneticPr fontId="1" type="noConversion"/>
  </si>
  <si>
    <t>張品妍</t>
    <phoneticPr fontId="1" type="noConversion"/>
  </si>
  <si>
    <t>徐睿杰</t>
    <phoneticPr fontId="1" type="noConversion"/>
  </si>
  <si>
    <t>葉宥岑</t>
    <phoneticPr fontId="1" type="noConversion"/>
  </si>
  <si>
    <t>廖柏翔</t>
    <phoneticPr fontId="1" type="noConversion"/>
  </si>
  <si>
    <t>呂沄倢</t>
    <phoneticPr fontId="1" type="noConversion"/>
  </si>
  <si>
    <t>V</t>
    <phoneticPr fontId="1" type="noConversion"/>
  </si>
  <si>
    <t>X</t>
    <phoneticPr fontId="1" type="noConversion"/>
  </si>
  <si>
    <t>決賽</t>
    <phoneticPr fontId="1" type="noConversion"/>
  </si>
  <si>
    <t>排序</t>
    <phoneticPr fontId="1" type="noConversion"/>
  </si>
  <si>
    <t>小六男60公尺</t>
    <phoneticPr fontId="1" type="noConversion"/>
  </si>
  <si>
    <t>第一名</t>
    <phoneticPr fontId="1" type="noConversion"/>
  </si>
  <si>
    <t>第二名</t>
    <phoneticPr fontId="1" type="noConversion"/>
  </si>
  <si>
    <t>第三名</t>
    <phoneticPr fontId="1" type="noConversion"/>
  </si>
  <si>
    <t>第四名</t>
    <phoneticPr fontId="1" type="noConversion"/>
  </si>
  <si>
    <t>第五名</t>
    <phoneticPr fontId="1" type="noConversion"/>
  </si>
  <si>
    <t>第六名</t>
    <phoneticPr fontId="1" type="noConversion"/>
  </si>
  <si>
    <t>小六男100公尺</t>
    <phoneticPr fontId="1" type="noConversion"/>
  </si>
  <si>
    <t>小六男200公尺</t>
    <phoneticPr fontId="1" type="noConversion"/>
  </si>
  <si>
    <t>小六女60公尺</t>
  </si>
  <si>
    <t>小六女100公尺</t>
  </si>
  <si>
    <t>小六女200公尺</t>
  </si>
  <si>
    <t>小五男60公尺</t>
  </si>
  <si>
    <t>小五男100公尺</t>
  </si>
  <si>
    <t>小五女60公尺</t>
  </si>
  <si>
    <t>小五女100公尺</t>
  </si>
  <si>
    <t>國小男生壘球擲遠</t>
  </si>
  <si>
    <t>國小女生壘球擲遠</t>
  </si>
  <si>
    <t>單位</t>
    <phoneticPr fontId="1" type="noConversion"/>
  </si>
  <si>
    <t>秒</t>
    <phoneticPr fontId="1" type="noConversion"/>
  </si>
  <si>
    <t>公尺</t>
    <phoneticPr fontId="1" type="noConversion"/>
  </si>
  <si>
    <t>小六男200公尺計時決賽</t>
    <phoneticPr fontId="2" type="noConversion"/>
  </si>
  <si>
    <t>小六女200公尺計時決賽</t>
    <phoneticPr fontId="2" type="noConversion"/>
  </si>
  <si>
    <t>小五男60公尺預賽</t>
    <phoneticPr fontId="2" type="noConversion"/>
  </si>
  <si>
    <t>小六男60公尺預賽</t>
    <phoneticPr fontId="2" type="noConversion"/>
  </si>
  <si>
    <t>小六男60公尺決賽</t>
    <phoneticPr fontId="1" type="noConversion"/>
  </si>
  <si>
    <t>小六男100公尺預賽</t>
    <phoneticPr fontId="2" type="noConversion"/>
  </si>
  <si>
    <t>小六男100公尺決賽</t>
    <phoneticPr fontId="1" type="noConversion"/>
  </si>
  <si>
    <t>小六女100公尺預賽</t>
    <phoneticPr fontId="2" type="noConversion"/>
  </si>
  <si>
    <t>小六女100公尺決賽</t>
    <phoneticPr fontId="1" type="noConversion"/>
  </si>
  <si>
    <t>小六女60公尺預賽</t>
    <phoneticPr fontId="2" type="noConversion"/>
  </si>
  <si>
    <t>小六女60公尺決賽</t>
    <phoneticPr fontId="1" type="noConversion"/>
  </si>
  <si>
    <t>小五男100公尺預賽</t>
    <phoneticPr fontId="2" type="noConversion"/>
  </si>
  <si>
    <t>小五男100公尺決賽</t>
    <phoneticPr fontId="1" type="noConversion"/>
  </si>
  <si>
    <t>小五女60公尺預賽</t>
    <phoneticPr fontId="2" type="noConversion"/>
  </si>
  <si>
    <t>小五女60公尺決賽</t>
    <phoneticPr fontId="1" type="noConversion"/>
  </si>
  <si>
    <t>小五女100公尺預賽</t>
    <phoneticPr fontId="2" type="noConversion"/>
  </si>
  <si>
    <t>小五女100公尺決賽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</si>
</sst>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1"/>
      <color rgb="FF000000"/>
      <name val="新細明體"/>
      <family val="1"/>
      <charset val="136"/>
    </font>
    <font>
      <sz val="11"/>
      <color theme="1"/>
      <name val="新細明體"/>
      <family val="1"/>
      <charset val="136"/>
    </font>
    <font>
      <sz val="11"/>
      <color rgb="FF1D2228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8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ajor"/>
    </font>
    <font>
      <sz val="12"/>
      <color theme="1"/>
      <name val="新細明體"/>
      <family val="1"/>
      <charset val="136"/>
      <scheme val="major"/>
    </font>
    <font>
      <sz val="15"/>
      <color theme="1"/>
      <name val="新細明體"/>
      <family val="2"/>
      <charset val="136"/>
      <scheme val="minor"/>
    </font>
    <font>
      <sz val="20"/>
      <color theme="1"/>
      <name val="新細明體"/>
      <family val="1"/>
      <charset val="136"/>
      <scheme val="minor"/>
    </font>
    <font>
      <b/>
      <sz val="20"/>
      <color theme="1"/>
      <name val="新細明體"/>
      <family val="1"/>
      <charset val="136"/>
      <scheme val="major"/>
    </font>
    <font>
      <sz val="20"/>
      <color theme="1"/>
      <name val="新細明體"/>
      <family val="1"/>
      <charset val="136"/>
      <scheme val="major"/>
    </font>
    <font>
      <sz val="16"/>
      <color theme="1"/>
      <name val="新細明體"/>
      <family val="1"/>
      <charset val="136"/>
    </font>
    <font>
      <sz val="20"/>
      <name val="新細明體"/>
      <family val="1"/>
      <charset val="136"/>
    </font>
    <font>
      <sz val="20"/>
      <color theme="1"/>
      <name val="新細明體"/>
      <family val="1"/>
      <charset val="136"/>
    </font>
    <font>
      <sz val="20"/>
      <color rgb="FF000000"/>
      <name val="新細明體"/>
      <family val="1"/>
      <charset val="136"/>
    </font>
    <font>
      <sz val="20"/>
      <color rgb="FF1D2228"/>
      <name val="新細明體"/>
      <family val="1"/>
      <charset val="136"/>
    </font>
    <font>
      <sz val="22"/>
      <color rgb="FF28323C"/>
      <name val="Arial"/>
      <family val="2"/>
    </font>
    <font>
      <sz val="20"/>
      <color rgb="FFFF0000"/>
      <name val="新細明體"/>
      <family val="1"/>
      <charset val="136"/>
    </font>
    <font>
      <sz val="12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1D2228"/>
      <name val="新細明體"/>
      <family val="1"/>
      <charset val="136"/>
    </font>
    <font>
      <sz val="20"/>
      <color theme="1"/>
      <name val="標楷體"/>
      <family val="4"/>
      <charset val="136"/>
    </font>
    <font>
      <sz val="20"/>
      <name val="標楷體"/>
      <family val="4"/>
      <charset val="136"/>
    </font>
    <font>
      <sz val="20"/>
      <color rgb="FF000000"/>
      <name val="標楷體"/>
      <family val="4"/>
      <charset val="136"/>
    </font>
    <font>
      <sz val="20"/>
      <color rgb="FF1D2228"/>
      <name val="標楷體"/>
      <family val="4"/>
      <charset val="136"/>
    </font>
    <font>
      <b/>
      <sz val="11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7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41" fillId="0" borderId="1" xfId="0" applyFont="1" applyBorder="1">
      <alignment vertical="center"/>
    </xf>
    <xf numFmtId="0" fontId="39" fillId="0" borderId="1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43" fillId="0" borderId="0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43" fillId="0" borderId="0" xfId="0" applyFont="1" applyBorder="1">
      <alignment vertical="center"/>
    </xf>
    <xf numFmtId="0" fontId="44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7" fillId="0" borderId="0" xfId="0" applyFont="1" applyFill="1" applyBorder="1" applyAlignment="1">
      <alignment horizontal="center" vertical="center"/>
    </xf>
    <xf numFmtId="0" fontId="48" fillId="0" borderId="0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48" fillId="0" borderId="0" xfId="0" applyFont="1">
      <alignment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C65"/>
  <sheetViews>
    <sheetView tabSelected="1" topLeftCell="BG1" zoomScaleNormal="100" workbookViewId="0">
      <selection activeCell="BT22" sqref="BT22"/>
    </sheetView>
  </sheetViews>
  <sheetFormatPr defaultRowHeight="16.2"/>
  <cols>
    <col min="1" max="1" width="5.6640625" customWidth="1"/>
    <col min="2" max="2" width="5.44140625" customWidth="1"/>
    <col min="12" max="12" width="8.77734375" customWidth="1"/>
    <col min="81" max="81" width="9.88671875" bestFit="1" customWidth="1"/>
  </cols>
  <sheetData>
    <row r="3" spans="1:81">
      <c r="A3" s="88" t="s">
        <v>229</v>
      </c>
      <c r="B3" s="88"/>
      <c r="C3" s="88"/>
      <c r="D3" s="89"/>
      <c r="E3" s="47"/>
      <c r="F3" s="47"/>
      <c r="H3" s="88" t="s">
        <v>231</v>
      </c>
      <c r="I3" s="88"/>
      <c r="J3" s="88"/>
      <c r="K3" s="90"/>
      <c r="L3" s="49"/>
      <c r="M3" s="49"/>
      <c r="N3" s="49"/>
      <c r="O3" s="88" t="s">
        <v>226</v>
      </c>
      <c r="P3" s="88"/>
      <c r="Q3" s="88"/>
      <c r="R3" s="90"/>
      <c r="S3" s="49"/>
      <c r="T3" s="49"/>
      <c r="V3" s="88" t="s">
        <v>235</v>
      </c>
      <c r="W3" s="88"/>
      <c r="X3" s="88"/>
      <c r="Y3" s="89"/>
      <c r="Z3" s="47"/>
      <c r="AA3" s="47"/>
      <c r="AC3" s="88" t="s">
        <v>233</v>
      </c>
      <c r="AD3" s="88"/>
      <c r="AE3" s="88"/>
      <c r="AF3" s="89"/>
      <c r="AG3" s="47"/>
      <c r="AH3" s="47"/>
      <c r="AI3" s="47"/>
      <c r="AJ3" s="88" t="s">
        <v>227</v>
      </c>
      <c r="AK3" s="88"/>
      <c r="AL3" s="88"/>
      <c r="AM3" s="89"/>
      <c r="AN3" s="47"/>
      <c r="AO3" s="47"/>
      <c r="AQ3" s="84" t="s">
        <v>228</v>
      </c>
      <c r="AR3" s="84"/>
      <c r="AS3" s="84"/>
      <c r="AT3" s="85"/>
      <c r="AU3" s="47"/>
      <c r="AV3" s="47"/>
      <c r="AW3" s="47"/>
      <c r="AX3" s="88" t="s">
        <v>237</v>
      </c>
      <c r="AY3" s="88"/>
      <c r="AZ3" s="88"/>
      <c r="BA3" s="89"/>
      <c r="BB3" s="47"/>
      <c r="BC3" s="47"/>
      <c r="BE3" s="88" t="s">
        <v>239</v>
      </c>
      <c r="BF3" s="88"/>
      <c r="BG3" s="88"/>
      <c r="BH3" s="90"/>
      <c r="BI3" s="49"/>
      <c r="BJ3" s="49"/>
      <c r="BK3" s="49"/>
      <c r="BL3" s="88" t="s">
        <v>241</v>
      </c>
      <c r="BM3" s="88"/>
      <c r="BN3" s="88"/>
      <c r="BO3" s="90"/>
      <c r="BS3" s="91" t="s">
        <v>195</v>
      </c>
      <c r="BY3" s="67" t="s">
        <v>126</v>
      </c>
    </row>
    <row r="4" spans="1:81">
      <c r="A4" s="8" t="s">
        <v>123</v>
      </c>
      <c r="B4" s="8" t="s">
        <v>124</v>
      </c>
      <c r="C4" s="6" t="s">
        <v>0</v>
      </c>
      <c r="D4" s="6" t="s">
        <v>1</v>
      </c>
      <c r="E4" s="45" t="s">
        <v>171</v>
      </c>
      <c r="F4" s="46"/>
      <c r="H4" s="8" t="s">
        <v>123</v>
      </c>
      <c r="I4" s="8" t="s">
        <v>124</v>
      </c>
      <c r="J4" s="6" t="s">
        <v>0</v>
      </c>
      <c r="K4" s="6" t="s">
        <v>1</v>
      </c>
      <c r="L4" s="45" t="s">
        <v>171</v>
      </c>
      <c r="M4" s="46"/>
      <c r="N4" s="46"/>
      <c r="O4" s="8" t="s">
        <v>123</v>
      </c>
      <c r="P4" s="8" t="s">
        <v>124</v>
      </c>
      <c r="Q4" s="6" t="s">
        <v>0</v>
      </c>
      <c r="R4" s="6" t="s">
        <v>1</v>
      </c>
      <c r="S4" s="45" t="s">
        <v>171</v>
      </c>
      <c r="T4" s="46" t="s">
        <v>204</v>
      </c>
      <c r="V4" s="8" t="s">
        <v>123</v>
      </c>
      <c r="W4" s="8" t="s">
        <v>124</v>
      </c>
      <c r="X4" s="6" t="s">
        <v>0</v>
      </c>
      <c r="Y4" s="6" t="s">
        <v>1</v>
      </c>
      <c r="Z4" s="45" t="s">
        <v>171</v>
      </c>
      <c r="AA4" s="46"/>
      <c r="AC4" s="8" t="s">
        <v>123</v>
      </c>
      <c r="AD4" s="8" t="s">
        <v>124</v>
      </c>
      <c r="AE4" s="6" t="s">
        <v>0</v>
      </c>
      <c r="AF4" s="6" t="s">
        <v>1</v>
      </c>
      <c r="AG4" s="45" t="s">
        <v>171</v>
      </c>
      <c r="AH4" s="46"/>
      <c r="AI4" s="46"/>
      <c r="AJ4" s="8" t="s">
        <v>123</v>
      </c>
      <c r="AK4" s="8" t="s">
        <v>124</v>
      </c>
      <c r="AL4" s="6" t="s">
        <v>0</v>
      </c>
      <c r="AM4" s="6" t="s">
        <v>1</v>
      </c>
      <c r="AN4" s="45" t="s">
        <v>171</v>
      </c>
      <c r="AO4" s="45" t="s">
        <v>204</v>
      </c>
      <c r="AQ4" s="8" t="s">
        <v>123</v>
      </c>
      <c r="AR4" s="8" t="s">
        <v>124</v>
      </c>
      <c r="AS4" s="6" t="s">
        <v>0</v>
      </c>
      <c r="AT4" s="6" t="s">
        <v>1</v>
      </c>
      <c r="AU4" s="45" t="s">
        <v>171</v>
      </c>
      <c r="AV4" s="46"/>
      <c r="AW4" s="46"/>
      <c r="AX4" s="8" t="s">
        <v>123</v>
      </c>
      <c r="AY4" s="8" t="s">
        <v>124</v>
      </c>
      <c r="AZ4" s="6" t="s">
        <v>0</v>
      </c>
      <c r="BA4" s="6" t="s">
        <v>1</v>
      </c>
      <c r="BB4" s="45" t="s">
        <v>171</v>
      </c>
      <c r="BC4" s="46"/>
      <c r="BE4" s="8" t="s">
        <v>123</v>
      </c>
      <c r="BF4" s="8" t="s">
        <v>124</v>
      </c>
      <c r="BG4" s="6" t="s">
        <v>0</v>
      </c>
      <c r="BH4" s="6" t="s">
        <v>1</v>
      </c>
      <c r="BI4" s="45" t="s">
        <v>171</v>
      </c>
      <c r="BJ4" s="46"/>
      <c r="BK4" s="46"/>
      <c r="BL4" s="8" t="s">
        <v>123</v>
      </c>
      <c r="BM4" s="8" t="s">
        <v>124</v>
      </c>
      <c r="BN4" s="6" t="s">
        <v>0</v>
      </c>
      <c r="BO4" s="6" t="s">
        <v>1</v>
      </c>
      <c r="BP4" s="45" t="s">
        <v>171</v>
      </c>
      <c r="BS4" s="66" t="s">
        <v>122</v>
      </c>
      <c r="BT4" s="66" t="s">
        <v>128</v>
      </c>
      <c r="BU4" s="66" t="s">
        <v>129</v>
      </c>
      <c r="BV4" s="22" t="s">
        <v>145</v>
      </c>
      <c r="BW4" s="66" t="s">
        <v>136</v>
      </c>
      <c r="BY4" s="66" t="s">
        <v>122</v>
      </c>
      <c r="BZ4" s="66" t="s">
        <v>128</v>
      </c>
      <c r="CA4" s="66" t="s">
        <v>129</v>
      </c>
      <c r="CB4" s="22" t="s">
        <v>145</v>
      </c>
      <c r="CC4" s="66" t="s">
        <v>136</v>
      </c>
    </row>
    <row r="5" spans="1:81">
      <c r="A5" s="53">
        <v>1</v>
      </c>
      <c r="B5" s="12">
        <v>2</v>
      </c>
      <c r="C5" s="6" t="s">
        <v>2</v>
      </c>
      <c r="D5" s="1" t="s">
        <v>32</v>
      </c>
      <c r="E5" s="1">
        <f>小六男60!C7</f>
        <v>10.218999999999999</v>
      </c>
      <c r="F5" s="15"/>
      <c r="H5" s="86">
        <v>1</v>
      </c>
      <c r="I5" s="12">
        <v>2</v>
      </c>
      <c r="J5" s="6" t="s">
        <v>121</v>
      </c>
      <c r="K5" s="1" t="s">
        <v>30</v>
      </c>
      <c r="L5" s="8">
        <v>16.559999999999999</v>
      </c>
      <c r="M5" s="15"/>
      <c r="N5" s="15"/>
      <c r="O5" s="86">
        <v>1</v>
      </c>
      <c r="P5" s="12">
        <v>2</v>
      </c>
      <c r="Q5" s="6" t="s">
        <v>3</v>
      </c>
      <c r="R5" s="1" t="s">
        <v>31</v>
      </c>
      <c r="S5" s="8">
        <v>35.33</v>
      </c>
      <c r="T5" s="9">
        <f>_xlfn.RANK.EQ(S5,$S$5:$S$19,1)</f>
        <v>10</v>
      </c>
      <c r="V5" s="78">
        <v>1</v>
      </c>
      <c r="W5" s="39">
        <v>1</v>
      </c>
      <c r="X5" s="38" t="s">
        <v>3</v>
      </c>
      <c r="Y5" s="38" t="s">
        <v>196</v>
      </c>
      <c r="Z5" s="8">
        <v>9.33</v>
      </c>
      <c r="AA5" s="46"/>
      <c r="AC5" s="78">
        <v>1</v>
      </c>
      <c r="AD5" s="12">
        <v>1</v>
      </c>
      <c r="AE5" s="6" t="s">
        <v>3</v>
      </c>
      <c r="AF5" s="1" t="s">
        <v>120</v>
      </c>
      <c r="AG5" s="8">
        <v>15.2</v>
      </c>
      <c r="AH5" s="9"/>
      <c r="AI5" s="9"/>
      <c r="AJ5" s="78">
        <v>1</v>
      </c>
      <c r="AK5" s="12">
        <v>2</v>
      </c>
      <c r="AL5" s="6" t="s">
        <v>8</v>
      </c>
      <c r="AM5" s="2" t="s">
        <v>28</v>
      </c>
      <c r="AN5" s="8">
        <v>42.33</v>
      </c>
      <c r="AO5" s="8">
        <f>IFERROR(_xlfn.RANK.EQ(AN5,$AN$5:$AN$10,1),"")</f>
        <v>5</v>
      </c>
      <c r="AQ5" s="78">
        <v>1</v>
      </c>
      <c r="AR5" s="12">
        <v>1</v>
      </c>
      <c r="AS5" s="6" t="s">
        <v>3</v>
      </c>
      <c r="AT5" s="1" t="s">
        <v>39</v>
      </c>
      <c r="AU5" s="8"/>
      <c r="AV5" s="15"/>
      <c r="AW5" s="15"/>
      <c r="AX5" s="78">
        <v>1</v>
      </c>
      <c r="AY5" s="12">
        <v>1</v>
      </c>
      <c r="AZ5" s="6" t="s">
        <v>3</v>
      </c>
      <c r="BA5" s="3" t="s">
        <v>39</v>
      </c>
      <c r="BB5" s="8">
        <v>16.7</v>
      </c>
      <c r="BC5" s="57"/>
      <c r="BE5" s="86">
        <v>1</v>
      </c>
      <c r="BF5" s="12">
        <v>2</v>
      </c>
      <c r="BG5" s="6" t="s">
        <v>3</v>
      </c>
      <c r="BH5" s="1" t="s">
        <v>56</v>
      </c>
      <c r="BI5" s="8">
        <v>10.218999999999999</v>
      </c>
      <c r="BJ5" s="9"/>
      <c r="BK5" s="15"/>
      <c r="BL5" s="86">
        <v>1</v>
      </c>
      <c r="BM5" s="12">
        <v>2</v>
      </c>
      <c r="BN5" s="6" t="s">
        <v>4</v>
      </c>
      <c r="BO5" s="1" t="s">
        <v>93</v>
      </c>
      <c r="BP5" s="8">
        <v>17.38</v>
      </c>
      <c r="BS5" s="66">
        <v>1</v>
      </c>
      <c r="BT5" s="66" t="s">
        <v>142</v>
      </c>
      <c r="BU5" s="66" t="s">
        <v>149</v>
      </c>
      <c r="BV5" s="63"/>
      <c r="BW5" s="63"/>
      <c r="BY5" s="66">
        <v>1</v>
      </c>
      <c r="BZ5" s="66" t="s">
        <v>137</v>
      </c>
      <c r="CA5" s="66" t="s">
        <v>138</v>
      </c>
      <c r="CB5" s="63" t="str">
        <f>IFERROR(LARGE(#REF!,1),"")</f>
        <v/>
      </c>
      <c r="CC5" s="63"/>
    </row>
    <row r="6" spans="1:81">
      <c r="A6" s="54"/>
      <c r="B6" s="12">
        <v>3</v>
      </c>
      <c r="C6" s="6" t="s">
        <v>7</v>
      </c>
      <c r="D6" s="6" t="s">
        <v>110</v>
      </c>
      <c r="E6" s="45">
        <f>小六男60!D7</f>
        <v>9.516</v>
      </c>
      <c r="F6" s="46"/>
      <c r="H6" s="86"/>
      <c r="I6" s="12">
        <v>3</v>
      </c>
      <c r="J6" s="6" t="s">
        <v>7</v>
      </c>
      <c r="K6" s="6" t="s">
        <v>114</v>
      </c>
      <c r="L6" s="8">
        <v>17.5</v>
      </c>
      <c r="M6" s="46"/>
      <c r="N6" s="46"/>
      <c r="O6" s="86"/>
      <c r="P6" s="12">
        <v>3</v>
      </c>
      <c r="Q6" s="6" t="s">
        <v>4</v>
      </c>
      <c r="R6" s="1" t="s">
        <v>73</v>
      </c>
      <c r="S6" s="8">
        <v>38</v>
      </c>
      <c r="T6" s="9">
        <f>_xlfn.RANK.EQ(S6,$S$5:$S$19,1)</f>
        <v>11</v>
      </c>
      <c r="V6" s="79"/>
      <c r="W6" s="12">
        <v>2</v>
      </c>
      <c r="X6" s="6" t="s">
        <v>3</v>
      </c>
      <c r="Y6" s="1" t="s">
        <v>50</v>
      </c>
      <c r="Z6" s="8">
        <v>9.35</v>
      </c>
      <c r="AA6" s="15"/>
      <c r="AC6" s="79"/>
      <c r="AD6" s="12">
        <v>2</v>
      </c>
      <c r="AE6" s="6" t="s">
        <v>4</v>
      </c>
      <c r="AF6" s="2" t="s">
        <v>90</v>
      </c>
      <c r="AG6" s="8">
        <v>16.32</v>
      </c>
      <c r="AH6" s="9"/>
      <c r="AI6" s="9"/>
      <c r="AJ6" s="79"/>
      <c r="AK6" s="12">
        <v>3</v>
      </c>
      <c r="AL6" s="6" t="s">
        <v>3</v>
      </c>
      <c r="AM6" s="1" t="s">
        <v>55</v>
      </c>
      <c r="AN6" s="8">
        <v>33.71</v>
      </c>
      <c r="AO6" s="8">
        <f>IFERROR(_xlfn.RANK.EQ(AN6,$AN$5:$AN$10,1),"")</f>
        <v>2</v>
      </c>
      <c r="AQ6" s="79"/>
      <c r="AR6" s="12">
        <v>2</v>
      </c>
      <c r="AS6" s="6" t="s">
        <v>4</v>
      </c>
      <c r="AT6" s="1" t="s">
        <v>76</v>
      </c>
      <c r="AU6" s="8">
        <v>10.29</v>
      </c>
      <c r="AV6" s="15"/>
      <c r="AW6" s="15"/>
      <c r="AX6" s="79"/>
      <c r="AY6" s="12">
        <v>2</v>
      </c>
      <c r="AZ6" s="6" t="s">
        <v>4</v>
      </c>
      <c r="BA6" s="1" t="s">
        <v>77</v>
      </c>
      <c r="BB6" s="8">
        <v>15.62</v>
      </c>
      <c r="BC6" s="15"/>
      <c r="BE6" s="86"/>
      <c r="BF6" s="12">
        <v>3</v>
      </c>
      <c r="BG6" s="6" t="s">
        <v>4</v>
      </c>
      <c r="BH6" s="1" t="s">
        <v>92</v>
      </c>
      <c r="BI6" s="8">
        <v>10.593999999999999</v>
      </c>
      <c r="BJ6" s="9"/>
      <c r="BK6" s="15"/>
      <c r="BL6" s="86"/>
      <c r="BM6" s="12">
        <v>3</v>
      </c>
      <c r="BN6" s="6" t="s">
        <v>11</v>
      </c>
      <c r="BO6" s="2" t="s">
        <v>67</v>
      </c>
      <c r="BP6" s="8">
        <v>16.96</v>
      </c>
      <c r="BS6" s="66">
        <v>2</v>
      </c>
      <c r="BT6" s="66" t="s">
        <v>142</v>
      </c>
      <c r="BU6" s="66" t="s">
        <v>150</v>
      </c>
      <c r="BV6" s="63">
        <v>45.6</v>
      </c>
      <c r="BW6" s="63">
        <f>_xlfn.RANK.EQ(BV6,$BV$5:$BV$15)</f>
        <v>1</v>
      </c>
      <c r="BY6" s="66">
        <v>2</v>
      </c>
      <c r="BZ6" s="66" t="s">
        <v>139</v>
      </c>
      <c r="CA6" s="66" t="s">
        <v>140</v>
      </c>
      <c r="CB6" s="63">
        <v>27.23</v>
      </c>
      <c r="CC6" s="63">
        <f t="shared" ref="CC6:CC9" si="0">_xlfn.RANK.EQ(CB6,$CB$5:$CB$9)</f>
        <v>3</v>
      </c>
    </row>
    <row r="7" spans="1:81">
      <c r="A7" s="54"/>
      <c r="B7" s="12">
        <v>4</v>
      </c>
      <c r="C7" s="6" t="s">
        <v>6</v>
      </c>
      <c r="D7" s="4" t="s">
        <v>101</v>
      </c>
      <c r="E7" s="4">
        <f>小六男60!E7</f>
        <v>10.3</v>
      </c>
      <c r="F7" s="56"/>
      <c r="H7" s="86"/>
      <c r="I7" s="12">
        <v>4</v>
      </c>
      <c r="J7" s="6" t="s">
        <v>4</v>
      </c>
      <c r="K7" s="1" t="s">
        <v>70</v>
      </c>
      <c r="L7" s="8">
        <v>13.83</v>
      </c>
      <c r="M7" s="15"/>
      <c r="N7" s="15"/>
      <c r="O7" s="86"/>
      <c r="P7" s="12">
        <v>4</v>
      </c>
      <c r="Q7" s="6" t="s">
        <v>6</v>
      </c>
      <c r="R7" s="4" t="s">
        <v>103</v>
      </c>
      <c r="S7" s="8">
        <v>30.63</v>
      </c>
      <c r="T7" s="9">
        <f>_xlfn.RANK.EQ(S7,$S$5:$S$19,1)</f>
        <v>4</v>
      </c>
      <c r="V7" s="79"/>
      <c r="W7" s="12">
        <v>3</v>
      </c>
      <c r="X7" s="6" t="s">
        <v>4</v>
      </c>
      <c r="Y7" s="2" t="s">
        <v>91</v>
      </c>
      <c r="Z7" s="8">
        <v>10.625</v>
      </c>
      <c r="AA7" s="17"/>
      <c r="AC7" s="79"/>
      <c r="AD7" s="12">
        <v>3</v>
      </c>
      <c r="AE7" s="6" t="s">
        <v>3</v>
      </c>
      <c r="AF7" s="1" t="s">
        <v>53</v>
      </c>
      <c r="AG7" s="8">
        <v>16.649999999999999</v>
      </c>
      <c r="AH7" s="9"/>
      <c r="AI7" s="9"/>
      <c r="AJ7" s="79"/>
      <c r="AK7" s="18">
        <v>4</v>
      </c>
      <c r="AL7" s="6" t="s">
        <v>4</v>
      </c>
      <c r="AM7" s="2" t="s">
        <v>90</v>
      </c>
      <c r="AN7" s="8">
        <v>34.47</v>
      </c>
      <c r="AO7" s="8">
        <f>IFERROR(_xlfn.RANK.EQ(AN7,$AN$5:$AN$10,1),"")</f>
        <v>3</v>
      </c>
      <c r="AQ7" s="79"/>
      <c r="AR7" s="12">
        <v>3</v>
      </c>
      <c r="AS7" s="6" t="s">
        <v>12</v>
      </c>
      <c r="AT7" s="2" t="s">
        <v>59</v>
      </c>
      <c r="AU7" s="8">
        <v>11.188000000000001</v>
      </c>
      <c r="AV7" s="17"/>
      <c r="AW7" s="17"/>
      <c r="AX7" s="79"/>
      <c r="AY7" s="12">
        <v>3</v>
      </c>
      <c r="AZ7" s="6" t="s">
        <v>3</v>
      </c>
      <c r="BA7" s="1" t="s">
        <v>41</v>
      </c>
      <c r="BB7" s="8">
        <v>17.71</v>
      </c>
      <c r="BC7" s="15"/>
      <c r="BE7" s="86"/>
      <c r="BF7" s="12">
        <v>4</v>
      </c>
      <c r="BG7" s="6" t="s">
        <v>6</v>
      </c>
      <c r="BH7" s="4" t="s">
        <v>169</v>
      </c>
      <c r="BI7" s="8">
        <v>9.6</v>
      </c>
      <c r="BJ7" s="9"/>
      <c r="BK7" s="56"/>
      <c r="BL7" s="86"/>
      <c r="BM7" s="12">
        <v>4</v>
      </c>
      <c r="BN7" s="6" t="s">
        <v>3</v>
      </c>
      <c r="BO7" s="1" t="s">
        <v>56</v>
      </c>
      <c r="BP7" s="8">
        <v>18.559999999999999</v>
      </c>
      <c r="BS7" s="66">
        <v>3</v>
      </c>
      <c r="BT7" s="66" t="s">
        <v>142</v>
      </c>
      <c r="BU7" s="66" t="s">
        <v>151</v>
      </c>
      <c r="BV7" s="63">
        <v>32.200000000000003</v>
      </c>
      <c r="BW7" s="63">
        <f>_xlfn.RANK.EQ(BV7,$BV$5:$BV$15)</f>
        <v>9</v>
      </c>
      <c r="BY7" s="66">
        <v>3</v>
      </c>
      <c r="BZ7" s="66" t="s">
        <v>139</v>
      </c>
      <c r="CA7" s="66" t="s">
        <v>141</v>
      </c>
      <c r="CB7" s="63" t="str">
        <f>IFERROR(LARGE(#REF!,1),"")</f>
        <v/>
      </c>
      <c r="CC7" s="63"/>
    </row>
    <row r="8" spans="1:81">
      <c r="A8" s="54"/>
      <c r="B8" s="12">
        <v>5</v>
      </c>
      <c r="C8" s="6" t="s">
        <v>2</v>
      </c>
      <c r="D8" s="1" t="s">
        <v>119</v>
      </c>
      <c r="E8" s="1">
        <f>小六男60!F7</f>
        <v>10.1</v>
      </c>
      <c r="F8" s="15"/>
      <c r="H8" s="86"/>
      <c r="I8" s="12">
        <v>5</v>
      </c>
      <c r="J8" s="6" t="s">
        <v>5</v>
      </c>
      <c r="K8" s="1" t="s">
        <v>18</v>
      </c>
      <c r="L8" s="8">
        <v>15.4</v>
      </c>
      <c r="M8" s="15"/>
      <c r="N8" s="15"/>
      <c r="O8" s="86"/>
      <c r="P8" s="12">
        <v>5</v>
      </c>
      <c r="Q8" s="6" t="s">
        <v>7</v>
      </c>
      <c r="R8" s="6" t="s">
        <v>75</v>
      </c>
      <c r="S8" s="8">
        <v>28.5</v>
      </c>
      <c r="T8" s="9">
        <f>_xlfn.RANK.EQ(S8,$S$5:$S$19,1)</f>
        <v>1</v>
      </c>
      <c r="V8" s="79"/>
      <c r="W8" s="12">
        <v>4</v>
      </c>
      <c r="X8" s="6" t="s">
        <v>3</v>
      </c>
      <c r="Y8" s="1" t="s">
        <v>51</v>
      </c>
      <c r="Z8" s="8">
        <v>10.47</v>
      </c>
      <c r="AA8" s="15"/>
      <c r="AC8" s="79"/>
      <c r="AD8" s="12">
        <v>4</v>
      </c>
      <c r="AE8" s="6" t="s">
        <v>7</v>
      </c>
      <c r="AF8" s="1" t="s">
        <v>116</v>
      </c>
      <c r="AG8" s="8">
        <v>16.510000000000002</v>
      </c>
      <c r="AH8" s="9"/>
      <c r="AI8" s="9"/>
      <c r="AJ8" s="79"/>
      <c r="AK8" s="18">
        <v>5</v>
      </c>
      <c r="AL8" s="6" t="s">
        <v>6</v>
      </c>
      <c r="AM8" s="4" t="s">
        <v>106</v>
      </c>
      <c r="AN8" s="8">
        <v>40.32</v>
      </c>
      <c r="AO8" s="8">
        <f>IFERROR(_xlfn.RANK.EQ(AN8,$AN$5:$AN$10,1),"")</f>
        <v>4</v>
      </c>
      <c r="AQ8" s="79"/>
      <c r="AR8" s="12">
        <v>4</v>
      </c>
      <c r="AS8" s="6" t="s">
        <v>4</v>
      </c>
      <c r="AT8" s="1" t="s">
        <v>78</v>
      </c>
      <c r="AU8" s="8">
        <v>9.89</v>
      </c>
      <c r="AV8" s="15"/>
      <c r="AW8" s="15"/>
      <c r="AX8" s="79"/>
      <c r="AY8" s="12">
        <v>4</v>
      </c>
      <c r="AZ8" s="6" t="s">
        <v>4</v>
      </c>
      <c r="BA8" s="1" t="s">
        <v>76</v>
      </c>
      <c r="BB8" s="8">
        <v>17.309999999999999</v>
      </c>
      <c r="BC8" s="15"/>
      <c r="BE8" s="86"/>
      <c r="BF8" s="12">
        <v>5</v>
      </c>
      <c r="BG8" s="6" t="s">
        <v>4</v>
      </c>
      <c r="BH8" s="1" t="s">
        <v>94</v>
      </c>
      <c r="BI8" s="8">
        <v>11.2</v>
      </c>
      <c r="BJ8" s="9"/>
      <c r="BK8" s="15"/>
      <c r="BL8" s="86"/>
      <c r="BM8" s="12">
        <v>5</v>
      </c>
      <c r="BN8" s="6" t="s">
        <v>4</v>
      </c>
      <c r="BO8" s="1" t="s">
        <v>92</v>
      </c>
      <c r="BP8" s="8">
        <v>16.600000000000001</v>
      </c>
      <c r="BS8" s="66">
        <v>4</v>
      </c>
      <c r="BT8" s="66" t="s">
        <v>142</v>
      </c>
      <c r="BU8" s="66" t="s">
        <v>152</v>
      </c>
      <c r="BV8" s="63"/>
      <c r="BW8" s="63"/>
      <c r="BY8" s="66">
        <v>4</v>
      </c>
      <c r="BZ8" s="66" t="s">
        <v>142</v>
      </c>
      <c r="CA8" s="66" t="s">
        <v>143</v>
      </c>
      <c r="CB8" s="63">
        <v>36.369999999999997</v>
      </c>
      <c r="CC8" s="63">
        <f t="shared" si="0"/>
        <v>2</v>
      </c>
    </row>
    <row r="9" spans="1:81">
      <c r="A9" s="54"/>
      <c r="B9" s="12">
        <v>6</v>
      </c>
      <c r="C9" s="6" t="s">
        <v>2</v>
      </c>
      <c r="D9" s="1" t="s">
        <v>33</v>
      </c>
      <c r="E9" s="1">
        <f>小六男60!G7</f>
        <v>9.94</v>
      </c>
      <c r="F9" s="15"/>
      <c r="H9" s="86"/>
      <c r="I9" s="12">
        <v>6</v>
      </c>
      <c r="J9" s="6" t="s">
        <v>7</v>
      </c>
      <c r="K9" s="6" t="s">
        <v>110</v>
      </c>
      <c r="L9" s="8">
        <v>15.71</v>
      </c>
      <c r="M9" s="46"/>
      <c r="N9" s="46"/>
      <c r="O9" s="86"/>
      <c r="P9" s="12">
        <v>6</v>
      </c>
      <c r="Q9" s="6" t="s">
        <v>9</v>
      </c>
      <c r="R9" s="1" t="s">
        <v>15</v>
      </c>
      <c r="S9" s="8">
        <v>33.04</v>
      </c>
      <c r="T9" s="9">
        <f>_xlfn.RANK.EQ(S9,$S$5:$S$19,1)</f>
        <v>6</v>
      </c>
      <c r="V9" s="79"/>
      <c r="W9" s="12">
        <v>5</v>
      </c>
      <c r="X9" s="6" t="s">
        <v>7</v>
      </c>
      <c r="Y9" s="1" t="s">
        <v>115</v>
      </c>
      <c r="Z9" s="8">
        <v>9.5</v>
      </c>
      <c r="AA9" s="15"/>
      <c r="AC9" s="79"/>
      <c r="AD9" s="12">
        <v>5</v>
      </c>
      <c r="AE9" s="6" t="s">
        <v>3</v>
      </c>
      <c r="AF9" s="1" t="s">
        <v>52</v>
      </c>
      <c r="AG9" s="8">
        <v>16.940000000000001</v>
      </c>
      <c r="AH9" s="9"/>
      <c r="AI9" s="9"/>
      <c r="AJ9" s="79"/>
      <c r="AK9" s="18">
        <v>6</v>
      </c>
      <c r="AL9" s="6" t="s">
        <v>3</v>
      </c>
      <c r="AM9" s="1" t="s">
        <v>120</v>
      </c>
      <c r="AN9" s="8">
        <v>32.42</v>
      </c>
      <c r="AO9" s="8">
        <f>IFERROR(_xlfn.RANK.EQ(AN9,$AN$5:$AN$10,1),"")</f>
        <v>1</v>
      </c>
      <c r="AQ9" s="79"/>
      <c r="AR9" s="12">
        <v>5</v>
      </c>
      <c r="AS9" s="6" t="s">
        <v>3</v>
      </c>
      <c r="AT9" s="1" t="s">
        <v>40</v>
      </c>
      <c r="AU9" s="8"/>
      <c r="AV9" s="15"/>
      <c r="AW9" s="15"/>
      <c r="AX9" s="79"/>
      <c r="AY9" s="12">
        <v>5</v>
      </c>
      <c r="AZ9" s="6" t="s">
        <v>5</v>
      </c>
      <c r="BA9" s="2" t="s">
        <v>20</v>
      </c>
      <c r="BB9" s="8">
        <v>16.78</v>
      </c>
      <c r="BC9" s="17"/>
      <c r="BE9" s="86"/>
      <c r="BF9" s="12">
        <v>6</v>
      </c>
      <c r="BG9" s="6" t="s">
        <v>11</v>
      </c>
      <c r="BH9" s="2" t="s">
        <v>68</v>
      </c>
      <c r="BI9" s="8">
        <v>11.11</v>
      </c>
      <c r="BJ9" s="9"/>
      <c r="BK9" s="17"/>
      <c r="BL9" s="86"/>
      <c r="BM9" s="12">
        <v>6</v>
      </c>
      <c r="BN9" s="6" t="s">
        <v>6</v>
      </c>
      <c r="BO9" s="4" t="s">
        <v>109</v>
      </c>
      <c r="BP9" s="8">
        <v>19.07</v>
      </c>
      <c r="BS9" s="66">
        <v>5</v>
      </c>
      <c r="BT9" s="66" t="s">
        <v>142</v>
      </c>
      <c r="BU9" s="66" t="s">
        <v>153</v>
      </c>
      <c r="BV9" s="63">
        <v>35.32</v>
      </c>
      <c r="BW9" s="63">
        <f t="shared" ref="BW9:BW15" si="1">_xlfn.RANK.EQ(BV9,$BV$5:$BV$15)</f>
        <v>6</v>
      </c>
      <c r="BY9" s="66">
        <v>5</v>
      </c>
      <c r="BZ9" s="66" t="s">
        <v>142</v>
      </c>
      <c r="CA9" s="66" t="s">
        <v>144</v>
      </c>
      <c r="CB9" s="63">
        <v>41.72</v>
      </c>
      <c r="CC9" s="63">
        <f t="shared" si="0"/>
        <v>1</v>
      </c>
    </row>
    <row r="10" spans="1:81">
      <c r="A10" s="55"/>
      <c r="B10" s="12">
        <v>7</v>
      </c>
      <c r="C10" s="6" t="s">
        <v>7</v>
      </c>
      <c r="D10" s="6" t="s">
        <v>112</v>
      </c>
      <c r="E10" s="45">
        <f>小六男60!H7</f>
        <v>10.220000000000001</v>
      </c>
      <c r="F10" s="46"/>
      <c r="H10" s="86"/>
      <c r="I10" s="12">
        <v>7</v>
      </c>
      <c r="J10" s="6" t="s">
        <v>3</v>
      </c>
      <c r="K10" s="1" t="s">
        <v>32</v>
      </c>
      <c r="L10" s="8">
        <v>17.04</v>
      </c>
      <c r="M10" s="15"/>
      <c r="N10" s="15"/>
      <c r="O10" s="86"/>
      <c r="P10" s="12">
        <v>7</v>
      </c>
      <c r="Q10" s="6" t="s">
        <v>8</v>
      </c>
      <c r="R10" s="1" t="s">
        <v>23</v>
      </c>
      <c r="S10" s="8">
        <v>35.32</v>
      </c>
      <c r="T10" s="9">
        <f>_xlfn.RANK.EQ(S10,$S$5:$S$19,1)</f>
        <v>9</v>
      </c>
      <c r="V10" s="79"/>
      <c r="W10" s="12">
        <v>6</v>
      </c>
      <c r="X10" s="6" t="s">
        <v>7</v>
      </c>
      <c r="Y10" s="1" t="s">
        <v>117</v>
      </c>
      <c r="Z10" s="8"/>
      <c r="AA10" s="15"/>
      <c r="AC10" s="79"/>
      <c r="AD10" s="12">
        <v>6</v>
      </c>
      <c r="AE10" s="6" t="s">
        <v>6</v>
      </c>
      <c r="AF10" s="4" t="s">
        <v>105</v>
      </c>
      <c r="AG10" s="8">
        <v>17.61</v>
      </c>
      <c r="AH10" s="9"/>
      <c r="AI10" s="9"/>
      <c r="AJ10" s="79"/>
      <c r="AK10" s="18">
        <v>7</v>
      </c>
      <c r="AL10" s="7" t="s">
        <v>3</v>
      </c>
      <c r="AM10" s="3" t="s">
        <v>50</v>
      </c>
      <c r="AN10" s="3"/>
      <c r="AO10" s="3"/>
      <c r="AQ10" s="79"/>
      <c r="AR10" s="12">
        <v>6</v>
      </c>
      <c r="AS10" s="6" t="s">
        <v>4</v>
      </c>
      <c r="AT10" s="1" t="s">
        <v>77</v>
      </c>
      <c r="AU10" s="8">
        <v>10.07</v>
      </c>
      <c r="AV10" s="15"/>
      <c r="AW10" s="15"/>
      <c r="AX10" s="79"/>
      <c r="AY10" s="12">
        <v>6</v>
      </c>
      <c r="AZ10" s="6" t="s">
        <v>3</v>
      </c>
      <c r="BA10" s="1" t="s">
        <v>42</v>
      </c>
      <c r="BB10" s="8">
        <v>17.91</v>
      </c>
      <c r="BC10" s="15"/>
      <c r="BE10" s="86"/>
      <c r="BF10" s="12">
        <v>7</v>
      </c>
      <c r="BG10" s="6" t="s">
        <v>4</v>
      </c>
      <c r="BH10" s="1" t="s">
        <v>93</v>
      </c>
      <c r="BI10" s="8">
        <v>10.6</v>
      </c>
      <c r="BJ10" s="9"/>
      <c r="BK10" s="15"/>
      <c r="BL10" s="86"/>
      <c r="BM10" s="12">
        <v>7</v>
      </c>
      <c r="BN10" s="6" t="s">
        <v>4</v>
      </c>
      <c r="BO10" s="1" t="s">
        <v>94</v>
      </c>
      <c r="BP10" s="8">
        <v>17.3</v>
      </c>
      <c r="BS10" s="66">
        <v>6</v>
      </c>
      <c r="BT10" s="66" t="s">
        <v>154</v>
      </c>
      <c r="BU10" s="66" t="s">
        <v>155</v>
      </c>
      <c r="BV10" s="63">
        <v>33.57</v>
      </c>
      <c r="BW10" s="63">
        <f t="shared" si="1"/>
        <v>7</v>
      </c>
    </row>
    <row r="11" spans="1:81">
      <c r="B11" s="9"/>
      <c r="C11" s="10"/>
      <c r="D11" s="10"/>
      <c r="E11" s="10"/>
      <c r="F11" s="10"/>
      <c r="T11" s="9"/>
      <c r="V11" s="80"/>
      <c r="W11" s="12">
        <v>7</v>
      </c>
      <c r="X11" s="6" t="s">
        <v>9</v>
      </c>
      <c r="Y11" s="3" t="s">
        <v>17</v>
      </c>
      <c r="Z11" s="8">
        <v>10.07</v>
      </c>
      <c r="AA11" s="57"/>
      <c r="AC11" s="80"/>
      <c r="AD11" s="12">
        <v>7</v>
      </c>
      <c r="AE11" s="6" t="s">
        <v>3</v>
      </c>
      <c r="AF11" s="1" t="s">
        <v>196</v>
      </c>
      <c r="AG11" s="8">
        <v>14.52</v>
      </c>
      <c r="AH11" s="9"/>
      <c r="AI11" s="9"/>
      <c r="AJ11" s="80"/>
      <c r="AK11" s="12"/>
      <c r="AL11" s="7"/>
      <c r="AM11" s="3"/>
      <c r="AN11" s="3"/>
      <c r="AO11" s="3"/>
      <c r="AQ11" s="80"/>
      <c r="AR11" s="12">
        <v>7</v>
      </c>
      <c r="AS11" s="6" t="s">
        <v>13</v>
      </c>
      <c r="AT11" s="2" t="s">
        <v>65</v>
      </c>
      <c r="AU11" s="8">
        <v>11.92</v>
      </c>
      <c r="AV11" s="17"/>
      <c r="AW11" s="17"/>
      <c r="AX11" s="80"/>
      <c r="AY11" s="12">
        <v>7</v>
      </c>
      <c r="AZ11" s="6" t="s">
        <v>12</v>
      </c>
      <c r="BA11" s="2" t="s">
        <v>59</v>
      </c>
      <c r="BB11" s="8">
        <v>19.579999999999998</v>
      </c>
      <c r="BC11" s="17"/>
      <c r="BS11" s="66">
        <v>7</v>
      </c>
      <c r="BT11" s="66" t="s">
        <v>154</v>
      </c>
      <c r="BU11" s="66" t="s">
        <v>156</v>
      </c>
      <c r="BV11" s="63">
        <v>36.450000000000003</v>
      </c>
      <c r="BW11" s="63">
        <f t="shared" si="1"/>
        <v>5</v>
      </c>
    </row>
    <row r="12" spans="1:81">
      <c r="T12" s="9"/>
      <c r="BS12" s="66">
        <v>8</v>
      </c>
      <c r="BT12" s="66" t="s">
        <v>154</v>
      </c>
      <c r="BU12" s="66" t="s">
        <v>157</v>
      </c>
      <c r="BV12" s="63">
        <v>33.159999999999997</v>
      </c>
      <c r="BW12" s="63">
        <f t="shared" si="1"/>
        <v>8</v>
      </c>
    </row>
    <row r="13" spans="1:81">
      <c r="A13" s="8" t="s">
        <v>123</v>
      </c>
      <c r="B13" s="8" t="s">
        <v>124</v>
      </c>
      <c r="C13" s="50" t="s">
        <v>0</v>
      </c>
      <c r="D13" s="50" t="s">
        <v>1</v>
      </c>
      <c r="E13" s="50" t="s">
        <v>171</v>
      </c>
      <c r="F13" s="46"/>
      <c r="H13" s="8" t="s">
        <v>123</v>
      </c>
      <c r="I13" s="8" t="s">
        <v>124</v>
      </c>
      <c r="J13" s="50" t="s">
        <v>0</v>
      </c>
      <c r="K13" s="50" t="s">
        <v>1</v>
      </c>
      <c r="L13" s="50" t="s">
        <v>171</v>
      </c>
      <c r="M13" s="46"/>
      <c r="N13" s="46"/>
      <c r="O13" s="8" t="s">
        <v>123</v>
      </c>
      <c r="P13" s="8" t="s">
        <v>124</v>
      </c>
      <c r="Q13" s="50" t="s">
        <v>0</v>
      </c>
      <c r="R13" s="50" t="s">
        <v>1</v>
      </c>
      <c r="S13" s="50" t="s">
        <v>171</v>
      </c>
      <c r="T13" s="9"/>
      <c r="AC13" s="8" t="s">
        <v>123</v>
      </c>
      <c r="AD13" s="8" t="s">
        <v>124</v>
      </c>
      <c r="AE13" s="50" t="s">
        <v>0</v>
      </c>
      <c r="AF13" s="50" t="s">
        <v>1</v>
      </c>
      <c r="AG13" s="50" t="s">
        <v>171</v>
      </c>
      <c r="AH13" s="46"/>
      <c r="AI13" s="46"/>
      <c r="AQ13" s="8" t="s">
        <v>123</v>
      </c>
      <c r="AR13" s="8" t="s">
        <v>124</v>
      </c>
      <c r="AS13" s="6" t="s">
        <v>0</v>
      </c>
      <c r="AT13" s="6" t="s">
        <v>1</v>
      </c>
      <c r="AU13" s="45" t="s">
        <v>171</v>
      </c>
      <c r="AV13" s="46"/>
      <c r="AW13" s="46"/>
      <c r="AX13" s="8" t="s">
        <v>123</v>
      </c>
      <c r="AY13" s="8" t="s">
        <v>124</v>
      </c>
      <c r="AZ13" s="6" t="s">
        <v>0</v>
      </c>
      <c r="BA13" s="6" t="s">
        <v>1</v>
      </c>
      <c r="BB13" s="45" t="s">
        <v>171</v>
      </c>
      <c r="BC13" s="46"/>
      <c r="BE13" s="8" t="s">
        <v>123</v>
      </c>
      <c r="BF13" s="8" t="s">
        <v>124</v>
      </c>
      <c r="BG13" s="6" t="s">
        <v>0</v>
      </c>
      <c r="BH13" s="6" t="s">
        <v>1</v>
      </c>
      <c r="BI13" s="45" t="s">
        <v>171</v>
      </c>
      <c r="BJ13" s="46"/>
      <c r="BK13" s="46"/>
      <c r="BL13" s="8" t="s">
        <v>123</v>
      </c>
      <c r="BM13" s="8" t="s">
        <v>124</v>
      </c>
      <c r="BN13" s="6" t="s">
        <v>0</v>
      </c>
      <c r="BO13" s="6" t="s">
        <v>1</v>
      </c>
      <c r="BP13" s="45" t="s">
        <v>171</v>
      </c>
      <c r="BS13" s="66">
        <v>9</v>
      </c>
      <c r="BT13" s="66" t="s">
        <v>147</v>
      </c>
      <c r="BU13" s="66" t="s">
        <v>75</v>
      </c>
      <c r="BV13" s="63">
        <v>41.46</v>
      </c>
      <c r="BW13" s="63">
        <f t="shared" si="1"/>
        <v>2</v>
      </c>
    </row>
    <row r="14" spans="1:81">
      <c r="A14" s="78">
        <v>2</v>
      </c>
      <c r="B14" s="52">
        <v>1</v>
      </c>
      <c r="C14" s="50" t="s">
        <v>2</v>
      </c>
      <c r="D14" s="1" t="s">
        <v>30</v>
      </c>
      <c r="E14" s="1">
        <f>小六男60!B24</f>
        <v>9.7200000000000006</v>
      </c>
      <c r="F14" s="15"/>
      <c r="H14" s="78">
        <v>2</v>
      </c>
      <c r="I14" s="52">
        <v>2</v>
      </c>
      <c r="J14" s="50" t="s">
        <v>3</v>
      </c>
      <c r="K14" s="1" t="s">
        <v>33</v>
      </c>
      <c r="L14" s="8">
        <v>15.5</v>
      </c>
      <c r="M14" s="15"/>
      <c r="N14" s="15"/>
      <c r="O14" s="78">
        <v>2</v>
      </c>
      <c r="P14" s="52">
        <v>2</v>
      </c>
      <c r="Q14" s="50" t="s">
        <v>11</v>
      </c>
      <c r="R14" s="5" t="s">
        <v>64</v>
      </c>
      <c r="S14" s="8">
        <v>30.57</v>
      </c>
      <c r="T14" s="9">
        <f>_xlfn.RANK.EQ(S14,$S$5:$S$19,1)</f>
        <v>3</v>
      </c>
      <c r="V14" s="8" t="s">
        <v>123</v>
      </c>
      <c r="W14" s="8" t="s">
        <v>124</v>
      </c>
      <c r="X14" s="50" t="s">
        <v>0</v>
      </c>
      <c r="Y14" s="50" t="s">
        <v>1</v>
      </c>
      <c r="Z14" s="50" t="s">
        <v>171</v>
      </c>
      <c r="AA14" s="46"/>
      <c r="AC14" s="78">
        <v>2</v>
      </c>
      <c r="AD14" s="52">
        <v>1</v>
      </c>
      <c r="AE14" s="50" t="s">
        <v>4</v>
      </c>
      <c r="AF14" s="2" t="s">
        <v>91</v>
      </c>
      <c r="AG14" s="8"/>
      <c r="AH14" s="9"/>
      <c r="AI14" s="9"/>
      <c r="AQ14" s="78">
        <v>2</v>
      </c>
      <c r="AR14" s="12">
        <v>1</v>
      </c>
      <c r="AS14" s="6" t="s">
        <v>4</v>
      </c>
      <c r="AT14" s="1" t="s">
        <v>80</v>
      </c>
      <c r="AU14" s="8">
        <v>10.67</v>
      </c>
      <c r="AV14" s="15"/>
      <c r="AW14" s="15"/>
      <c r="AX14" s="78">
        <v>2</v>
      </c>
      <c r="AY14" s="12">
        <v>1</v>
      </c>
      <c r="AZ14" s="6" t="s">
        <v>3</v>
      </c>
      <c r="BA14" s="1" t="s">
        <v>44</v>
      </c>
      <c r="BB14" s="8">
        <v>18.8</v>
      </c>
      <c r="BC14" s="15"/>
      <c r="BE14" s="86">
        <v>2</v>
      </c>
      <c r="BF14" s="24">
        <v>2</v>
      </c>
      <c r="BG14" s="6" t="s">
        <v>4</v>
      </c>
      <c r="BH14" s="1" t="s">
        <v>95</v>
      </c>
      <c r="BI14" s="8">
        <v>11.004</v>
      </c>
      <c r="BJ14" s="9"/>
      <c r="BK14" s="15"/>
      <c r="BL14" s="86">
        <v>2</v>
      </c>
      <c r="BM14" s="12">
        <v>2</v>
      </c>
      <c r="BN14" s="6" t="s">
        <v>7</v>
      </c>
      <c r="BO14" s="1" t="s">
        <v>118</v>
      </c>
      <c r="BP14" s="8">
        <v>18.04</v>
      </c>
      <c r="BS14" s="66">
        <v>10</v>
      </c>
      <c r="BT14" s="66" t="s">
        <v>137</v>
      </c>
      <c r="BU14" s="66" t="s">
        <v>158</v>
      </c>
      <c r="BV14" s="63">
        <v>40.82</v>
      </c>
      <c r="BW14" s="63">
        <f t="shared" si="1"/>
        <v>3</v>
      </c>
    </row>
    <row r="15" spans="1:81">
      <c r="A15" s="79"/>
      <c r="B15" s="52">
        <v>2</v>
      </c>
      <c r="C15" s="50" t="s">
        <v>5</v>
      </c>
      <c r="D15" s="1" t="s">
        <v>18</v>
      </c>
      <c r="E15" s="1">
        <f>小六男60!C24</f>
        <v>9.25</v>
      </c>
      <c r="F15" s="15"/>
      <c r="H15" s="79"/>
      <c r="I15" s="52">
        <v>3</v>
      </c>
      <c r="J15" s="50" t="s">
        <v>125</v>
      </c>
      <c r="K15" s="50" t="s">
        <v>111</v>
      </c>
      <c r="L15" s="8">
        <v>14.5</v>
      </c>
      <c r="M15" s="46"/>
      <c r="N15" s="46"/>
      <c r="O15" s="79"/>
      <c r="P15" s="52">
        <v>3</v>
      </c>
      <c r="Q15" s="50" t="s">
        <v>4</v>
      </c>
      <c r="R15" s="1" t="s">
        <v>70</v>
      </c>
      <c r="S15" s="8">
        <v>28.93</v>
      </c>
      <c r="T15" s="9">
        <f>_xlfn.RANK.EQ(S15,$S$5:$S$19,1)</f>
        <v>2</v>
      </c>
      <c r="V15" s="78">
        <v>2</v>
      </c>
      <c r="W15" s="52">
        <v>2</v>
      </c>
      <c r="X15" s="50" t="s">
        <v>3</v>
      </c>
      <c r="Y15" s="1" t="s">
        <v>52</v>
      </c>
      <c r="Z15" s="8">
        <v>9.875</v>
      </c>
      <c r="AA15" s="15"/>
      <c r="AC15" s="79"/>
      <c r="AD15" s="52">
        <v>2</v>
      </c>
      <c r="AE15" s="50" t="s">
        <v>7</v>
      </c>
      <c r="AF15" s="1" t="s">
        <v>115</v>
      </c>
      <c r="AG15" s="8">
        <v>15.65</v>
      </c>
      <c r="AH15" s="9"/>
      <c r="AI15" s="9"/>
      <c r="AQ15" s="79"/>
      <c r="AR15" s="12">
        <v>2</v>
      </c>
      <c r="AS15" s="6" t="s">
        <v>3</v>
      </c>
      <c r="AT15" s="1" t="s">
        <v>41</v>
      </c>
      <c r="AU15" s="8">
        <v>11.03</v>
      </c>
      <c r="AV15" s="15"/>
      <c r="AW15" s="15"/>
      <c r="AX15" s="79"/>
      <c r="AY15" s="12">
        <v>2</v>
      </c>
      <c r="AZ15" s="6" t="s">
        <v>4</v>
      </c>
      <c r="BA15" s="1" t="s">
        <v>78</v>
      </c>
      <c r="BB15" s="8">
        <v>15.23</v>
      </c>
      <c r="BC15" s="15"/>
      <c r="BE15" s="86"/>
      <c r="BF15" s="24">
        <v>3</v>
      </c>
      <c r="BG15" s="6" t="s">
        <v>11</v>
      </c>
      <c r="BH15" s="2" t="s">
        <v>67</v>
      </c>
      <c r="BI15" s="8">
        <v>10.62</v>
      </c>
      <c r="BJ15" s="9"/>
      <c r="BK15" s="17"/>
      <c r="BL15" s="86"/>
      <c r="BM15" s="12">
        <v>3</v>
      </c>
      <c r="BN15" s="6" t="s">
        <v>3</v>
      </c>
      <c r="BO15" s="1" t="s">
        <v>58</v>
      </c>
      <c r="BP15" s="8">
        <v>17.149999999999999</v>
      </c>
      <c r="BS15" s="66">
        <v>11</v>
      </c>
      <c r="BT15" s="66" t="s">
        <v>139</v>
      </c>
      <c r="BU15" s="66" t="s">
        <v>159</v>
      </c>
      <c r="BV15" s="63">
        <v>40.53</v>
      </c>
      <c r="BW15" s="63">
        <f t="shared" si="1"/>
        <v>4</v>
      </c>
    </row>
    <row r="16" spans="1:81">
      <c r="A16" s="79"/>
      <c r="B16" s="52">
        <v>3</v>
      </c>
      <c r="C16" s="50" t="s">
        <v>4</v>
      </c>
      <c r="D16" s="1" t="s">
        <v>71</v>
      </c>
      <c r="E16" s="1">
        <f>小六男60!D24</f>
        <v>9.6560000000000006</v>
      </c>
      <c r="F16" s="15"/>
      <c r="H16" s="79"/>
      <c r="I16" s="52">
        <v>4</v>
      </c>
      <c r="J16" s="50" t="s">
        <v>4</v>
      </c>
      <c r="K16" s="1" t="s">
        <v>71</v>
      </c>
      <c r="L16" s="8">
        <v>15.97</v>
      </c>
      <c r="M16" s="15"/>
      <c r="N16" s="15"/>
      <c r="O16" s="79"/>
      <c r="P16" s="52">
        <v>4</v>
      </c>
      <c r="Q16" s="50" t="s">
        <v>8</v>
      </c>
      <c r="R16" s="1" t="s">
        <v>24</v>
      </c>
      <c r="S16" s="8">
        <v>34.299999999999997</v>
      </c>
      <c r="T16" s="9">
        <f>_xlfn.RANK.EQ(S16,$S$5:$S$19,1)</f>
        <v>8</v>
      </c>
      <c r="V16" s="79"/>
      <c r="W16" s="52">
        <v>3</v>
      </c>
      <c r="X16" s="50" t="s">
        <v>7</v>
      </c>
      <c r="Y16" s="1" t="s">
        <v>116</v>
      </c>
      <c r="Z16" s="8">
        <v>10.029999999999999</v>
      </c>
      <c r="AA16" s="15"/>
      <c r="AC16" s="79"/>
      <c r="AD16" s="52">
        <v>3</v>
      </c>
      <c r="AE16" s="50" t="s">
        <v>3</v>
      </c>
      <c r="AF16" s="1" t="s">
        <v>50</v>
      </c>
      <c r="AG16" s="8">
        <v>15.2</v>
      </c>
      <c r="AH16" s="9"/>
      <c r="AI16" s="9"/>
      <c r="AQ16" s="79"/>
      <c r="AR16" s="12">
        <v>3</v>
      </c>
      <c r="AS16" s="6" t="s">
        <v>4</v>
      </c>
      <c r="AT16" s="1" t="s">
        <v>81</v>
      </c>
      <c r="AU16" s="8">
        <v>10.5</v>
      </c>
      <c r="AV16" s="15"/>
      <c r="AW16" s="15"/>
      <c r="AX16" s="79"/>
      <c r="AY16" s="12">
        <v>3</v>
      </c>
      <c r="AZ16" s="6" t="s">
        <v>6</v>
      </c>
      <c r="BA16" s="4" t="s">
        <v>107</v>
      </c>
      <c r="BB16" s="8">
        <v>16.59</v>
      </c>
      <c r="BC16" s="56"/>
      <c r="BE16" s="86"/>
      <c r="BF16" s="24">
        <v>4</v>
      </c>
      <c r="BG16" s="6" t="s">
        <v>4</v>
      </c>
      <c r="BH16" s="1" t="s">
        <v>97</v>
      </c>
      <c r="BI16" s="8">
        <v>10.34</v>
      </c>
      <c r="BJ16" s="9"/>
      <c r="BK16" s="15"/>
      <c r="BL16" s="86"/>
      <c r="BM16" s="12">
        <v>4</v>
      </c>
      <c r="BN16" s="6" t="s">
        <v>4</v>
      </c>
      <c r="BO16" s="1" t="s">
        <v>95</v>
      </c>
      <c r="BP16" s="8">
        <v>18.559999999999999</v>
      </c>
    </row>
    <row r="17" spans="1:69">
      <c r="A17" s="79"/>
      <c r="B17" s="52">
        <v>4</v>
      </c>
      <c r="C17" s="50" t="s">
        <v>7</v>
      </c>
      <c r="D17" s="50" t="s">
        <v>75</v>
      </c>
      <c r="E17" s="50">
        <f>小六男60!E24</f>
        <v>9.17</v>
      </c>
      <c r="F17" s="46"/>
      <c r="H17" s="79"/>
      <c r="I17" s="52">
        <v>5</v>
      </c>
      <c r="J17" s="50" t="s">
        <v>5</v>
      </c>
      <c r="K17" s="1" t="s">
        <v>19</v>
      </c>
      <c r="L17" s="8">
        <v>15.45</v>
      </c>
      <c r="M17" s="15"/>
      <c r="N17" s="15"/>
      <c r="O17" s="79"/>
      <c r="P17" s="52">
        <v>5</v>
      </c>
      <c r="Q17" s="50" t="s">
        <v>10</v>
      </c>
      <c r="R17" s="5" t="s">
        <v>63</v>
      </c>
      <c r="S17" s="8">
        <v>30.98</v>
      </c>
      <c r="T17" s="9">
        <f>_xlfn.RANK.EQ(S17,$S$5:$S$19,1)</f>
        <v>5</v>
      </c>
      <c r="V17" s="79"/>
      <c r="W17" s="52">
        <v>4</v>
      </c>
      <c r="X17" s="50" t="s">
        <v>3</v>
      </c>
      <c r="Y17" s="3" t="s">
        <v>54</v>
      </c>
      <c r="Z17" s="8">
        <v>9.11</v>
      </c>
      <c r="AA17" s="57"/>
      <c r="AC17" s="79"/>
      <c r="AD17" s="52">
        <v>4</v>
      </c>
      <c r="AE17" s="50" t="s">
        <v>3</v>
      </c>
      <c r="AF17" s="1" t="s">
        <v>200</v>
      </c>
      <c r="AG17" s="8">
        <v>14.82</v>
      </c>
      <c r="AH17" s="9"/>
      <c r="AI17" s="9"/>
      <c r="AQ17" s="79"/>
      <c r="AR17" s="12">
        <v>4</v>
      </c>
      <c r="AS17" s="6" t="s">
        <v>5</v>
      </c>
      <c r="AT17" s="2" t="s">
        <v>20</v>
      </c>
      <c r="AU17" s="8">
        <v>10.48</v>
      </c>
      <c r="AV17" s="17"/>
      <c r="AW17" s="17"/>
      <c r="AX17" s="79"/>
      <c r="AY17" s="12">
        <v>4</v>
      </c>
      <c r="AZ17" s="6" t="s">
        <v>3</v>
      </c>
      <c r="BA17" s="1" t="s">
        <v>43</v>
      </c>
      <c r="BB17" s="8">
        <v>16.77</v>
      </c>
      <c r="BC17" s="15"/>
      <c r="BE17" s="86"/>
      <c r="BF17" s="24">
        <v>5</v>
      </c>
      <c r="BG17" s="6" t="s">
        <v>3</v>
      </c>
      <c r="BH17" s="1" t="s">
        <v>57</v>
      </c>
      <c r="BI17" s="8">
        <v>10.5</v>
      </c>
      <c r="BJ17" s="9"/>
      <c r="BK17" s="15"/>
      <c r="BL17" s="86"/>
      <c r="BM17" s="12">
        <v>5</v>
      </c>
      <c r="BN17" s="6" t="s">
        <v>8</v>
      </c>
      <c r="BO17" s="1" t="s">
        <v>29</v>
      </c>
      <c r="BP17" s="8">
        <v>16.3</v>
      </c>
    </row>
    <row r="18" spans="1:69">
      <c r="A18" s="79"/>
      <c r="B18" s="52">
        <v>5</v>
      </c>
      <c r="C18" s="50" t="s">
        <v>2</v>
      </c>
      <c r="D18" s="1" t="s">
        <v>31</v>
      </c>
      <c r="E18" s="1">
        <f>小六男60!F24</f>
        <v>10.77</v>
      </c>
      <c r="F18" s="15"/>
      <c r="H18" s="79"/>
      <c r="I18" s="52">
        <v>6</v>
      </c>
      <c r="J18" s="50" t="s">
        <v>3</v>
      </c>
      <c r="K18" s="1" t="s">
        <v>119</v>
      </c>
      <c r="L18" s="8">
        <v>16.53</v>
      </c>
      <c r="M18" s="15"/>
      <c r="N18" s="15"/>
      <c r="O18" s="79"/>
      <c r="P18" s="52">
        <v>6</v>
      </c>
      <c r="Q18" s="50" t="s">
        <v>9</v>
      </c>
      <c r="R18" s="1" t="s">
        <v>16</v>
      </c>
      <c r="S18" s="8">
        <v>34.25</v>
      </c>
      <c r="T18" s="9">
        <f>_xlfn.RANK.EQ(S18,$S$5:$S$19,1)</f>
        <v>7</v>
      </c>
      <c r="V18" s="79"/>
      <c r="W18" s="52">
        <v>5</v>
      </c>
      <c r="X18" s="50" t="s">
        <v>6</v>
      </c>
      <c r="Y18" s="4" t="s">
        <v>104</v>
      </c>
      <c r="Z18" s="8">
        <v>10.76</v>
      </c>
      <c r="AA18" s="56"/>
      <c r="AC18" s="79"/>
      <c r="AD18" s="52">
        <v>5</v>
      </c>
      <c r="AE18" s="50" t="s">
        <v>3</v>
      </c>
      <c r="AF18" s="1" t="s">
        <v>51</v>
      </c>
      <c r="AG18" s="8"/>
      <c r="AH18" s="9"/>
      <c r="AI18" s="9"/>
      <c r="AQ18" s="79"/>
      <c r="AR18" s="12">
        <v>5</v>
      </c>
      <c r="AS18" s="6" t="s">
        <v>3</v>
      </c>
      <c r="AT18" s="1" t="s">
        <v>42</v>
      </c>
      <c r="AU18" s="8">
        <v>11.04</v>
      </c>
      <c r="AV18" s="15"/>
      <c r="AW18" s="15"/>
      <c r="AX18" s="79"/>
      <c r="AY18" s="12">
        <v>5</v>
      </c>
      <c r="AZ18" s="6" t="s">
        <v>12</v>
      </c>
      <c r="BA18" s="2" t="s">
        <v>60</v>
      </c>
      <c r="BB18" s="8">
        <v>20.38</v>
      </c>
      <c r="BC18" s="17"/>
      <c r="BE18" s="86"/>
      <c r="BF18" s="24">
        <v>6</v>
      </c>
      <c r="BG18" s="6" t="s">
        <v>4</v>
      </c>
      <c r="BH18" s="1" t="s">
        <v>96</v>
      </c>
      <c r="BI18" s="8">
        <v>10.57</v>
      </c>
      <c r="BJ18" s="9"/>
      <c r="BK18" s="15"/>
      <c r="BL18" s="86"/>
      <c r="BM18" s="12">
        <v>6</v>
      </c>
      <c r="BN18" s="6" t="s">
        <v>11</v>
      </c>
      <c r="BO18" s="2" t="s">
        <v>68</v>
      </c>
      <c r="BP18" s="8">
        <v>18.78</v>
      </c>
    </row>
    <row r="19" spans="1:69">
      <c r="A19" s="79"/>
      <c r="B19" s="52">
        <v>6</v>
      </c>
      <c r="C19" s="50" t="s">
        <v>7</v>
      </c>
      <c r="D19" s="50" t="s">
        <v>114</v>
      </c>
      <c r="E19" s="50">
        <f>小六男60!G24</f>
        <v>10.42</v>
      </c>
      <c r="F19" s="46"/>
      <c r="H19" s="80"/>
      <c r="I19" s="52">
        <v>7</v>
      </c>
      <c r="J19" s="50" t="s">
        <v>9</v>
      </c>
      <c r="K19" s="1" t="s">
        <v>15</v>
      </c>
      <c r="L19" s="8">
        <v>15.61</v>
      </c>
      <c r="M19" s="15"/>
      <c r="N19" s="15"/>
      <c r="O19" s="80"/>
      <c r="P19" s="52">
        <v>7</v>
      </c>
      <c r="Q19" s="50" t="s">
        <v>5</v>
      </c>
      <c r="R19" s="1" t="s">
        <v>19</v>
      </c>
      <c r="S19" s="1"/>
      <c r="T19" s="9"/>
      <c r="V19" s="79"/>
      <c r="W19" s="52">
        <v>6</v>
      </c>
      <c r="X19" s="50" t="s">
        <v>3</v>
      </c>
      <c r="Y19" s="1" t="s">
        <v>53</v>
      </c>
      <c r="Z19" s="8">
        <v>10.039999999999999</v>
      </c>
      <c r="AA19" s="15"/>
      <c r="AC19" s="79"/>
      <c r="AD19" s="52">
        <v>6</v>
      </c>
      <c r="AE19" s="50" t="s">
        <v>8</v>
      </c>
      <c r="AF19" s="3" t="s">
        <v>26</v>
      </c>
      <c r="AG19" s="8"/>
      <c r="AH19" s="9"/>
      <c r="AI19" s="9"/>
      <c r="AQ19" s="79"/>
      <c r="AR19" s="12">
        <v>6</v>
      </c>
      <c r="AS19" s="6" t="s">
        <v>4</v>
      </c>
      <c r="AT19" s="1" t="s">
        <v>79</v>
      </c>
      <c r="AU19" s="8">
        <v>11.29</v>
      </c>
      <c r="AV19" s="15"/>
      <c r="AW19" s="15"/>
      <c r="AX19" s="79"/>
      <c r="AY19" s="12">
        <v>6</v>
      </c>
      <c r="AZ19" s="6" t="s">
        <v>4</v>
      </c>
      <c r="BA19" s="1" t="s">
        <v>79</v>
      </c>
      <c r="BB19" s="8">
        <v>18.47</v>
      </c>
      <c r="BC19" s="15"/>
      <c r="BE19" s="86"/>
      <c r="BF19" s="25">
        <v>7</v>
      </c>
      <c r="BG19" s="7" t="s">
        <v>8</v>
      </c>
      <c r="BH19" s="1" t="s">
        <v>27</v>
      </c>
      <c r="BI19" s="8">
        <v>10.35</v>
      </c>
      <c r="BJ19" s="9"/>
      <c r="BK19" s="15"/>
      <c r="BL19" s="86"/>
      <c r="BM19" s="12">
        <v>7</v>
      </c>
      <c r="BN19" s="6" t="s">
        <v>4</v>
      </c>
      <c r="BO19" s="1" t="s">
        <v>96</v>
      </c>
      <c r="BP19" s="8">
        <v>17.63</v>
      </c>
    </row>
    <row r="20" spans="1:69">
      <c r="A20" s="80"/>
      <c r="B20" s="52">
        <v>7</v>
      </c>
      <c r="C20" s="50" t="s">
        <v>2</v>
      </c>
      <c r="D20" s="1" t="s">
        <v>36</v>
      </c>
      <c r="E20" s="1" t="s">
        <v>202</v>
      </c>
      <c r="F20" s="15"/>
      <c r="H20" s="19"/>
      <c r="O20" s="10"/>
      <c r="V20" s="80"/>
      <c r="W20" s="52">
        <v>7</v>
      </c>
      <c r="X20" s="50" t="s">
        <v>8</v>
      </c>
      <c r="Y20" s="3" t="s">
        <v>26</v>
      </c>
      <c r="Z20" s="3"/>
      <c r="AA20" s="57"/>
      <c r="AC20" s="80"/>
      <c r="AD20" s="52">
        <v>7</v>
      </c>
      <c r="AE20" s="50" t="s">
        <v>9</v>
      </c>
      <c r="AF20" s="3" t="s">
        <v>17</v>
      </c>
      <c r="AG20" s="8">
        <v>15.7</v>
      </c>
      <c r="AH20" s="9"/>
      <c r="AI20" s="9"/>
      <c r="AQ20" s="80"/>
      <c r="AR20" s="12">
        <v>7</v>
      </c>
      <c r="AS20" s="6" t="s">
        <v>12</v>
      </c>
      <c r="AT20" s="2" t="s">
        <v>60</v>
      </c>
      <c r="AU20" s="8">
        <v>12.33</v>
      </c>
      <c r="AV20" s="17"/>
      <c r="AW20" s="17"/>
      <c r="AX20" s="80"/>
      <c r="AY20" s="12">
        <v>7</v>
      </c>
      <c r="AZ20" s="6" t="s">
        <v>11</v>
      </c>
      <c r="BA20" s="2" t="s">
        <v>65</v>
      </c>
      <c r="BB20" s="8">
        <v>20.059999999999999</v>
      </c>
      <c r="BC20" s="17"/>
      <c r="BE20" s="14"/>
      <c r="BG20" s="13"/>
      <c r="BH20" s="15"/>
      <c r="BI20" s="15"/>
      <c r="BJ20" s="15"/>
      <c r="BK20" s="15"/>
    </row>
    <row r="21" spans="1:69">
      <c r="C21" s="51"/>
      <c r="D21" s="51"/>
      <c r="E21" s="51"/>
      <c r="F21" s="46"/>
      <c r="O21" s="15"/>
    </row>
    <row r="22" spans="1:69">
      <c r="C22" s="9"/>
      <c r="D22" s="9"/>
      <c r="E22" s="9"/>
      <c r="F22" s="9"/>
      <c r="O22" s="11"/>
      <c r="AQ22" s="8" t="s">
        <v>123</v>
      </c>
      <c r="AR22" s="8" t="s">
        <v>124</v>
      </c>
      <c r="AS22" s="6" t="s">
        <v>0</v>
      </c>
      <c r="AT22" s="6" t="s">
        <v>1</v>
      </c>
      <c r="AU22" s="45" t="s">
        <v>171</v>
      </c>
      <c r="AV22" s="46"/>
      <c r="AW22" s="46"/>
      <c r="AX22" s="8" t="s">
        <v>123</v>
      </c>
      <c r="AY22" s="8" t="s">
        <v>124</v>
      </c>
      <c r="AZ22" s="6" t="s">
        <v>0</v>
      </c>
      <c r="BA22" s="6" t="s">
        <v>1</v>
      </c>
      <c r="BB22" s="45" t="s">
        <v>171</v>
      </c>
      <c r="BC22" s="46"/>
      <c r="BE22" s="8" t="s">
        <v>123</v>
      </c>
      <c r="BF22" s="8" t="s">
        <v>124</v>
      </c>
      <c r="BG22" s="6" t="s">
        <v>0</v>
      </c>
      <c r="BH22" s="6" t="s">
        <v>1</v>
      </c>
      <c r="BI22" s="45" t="s">
        <v>171</v>
      </c>
      <c r="BJ22" s="46"/>
      <c r="BK22" s="46"/>
      <c r="BL22" s="8" t="s">
        <v>123</v>
      </c>
      <c r="BM22" s="8" t="s">
        <v>124</v>
      </c>
      <c r="BN22" s="6" t="s">
        <v>0</v>
      </c>
      <c r="BO22" s="6" t="s">
        <v>1</v>
      </c>
      <c r="BP22" s="45" t="s">
        <v>171</v>
      </c>
    </row>
    <row r="23" spans="1:69">
      <c r="A23" s="8" t="s">
        <v>123</v>
      </c>
      <c r="B23" s="8" t="s">
        <v>124</v>
      </c>
      <c r="C23" s="50" t="s">
        <v>0</v>
      </c>
      <c r="D23" s="50" t="s">
        <v>1</v>
      </c>
      <c r="E23" s="50" t="s">
        <v>171</v>
      </c>
      <c r="F23" s="46"/>
      <c r="H23" s="8" t="s">
        <v>123</v>
      </c>
      <c r="I23" s="8" t="s">
        <v>124</v>
      </c>
      <c r="J23" s="50" t="s">
        <v>0</v>
      </c>
      <c r="K23" s="50" t="s">
        <v>1</v>
      </c>
      <c r="L23" s="50" t="s">
        <v>171</v>
      </c>
      <c r="M23" s="46"/>
      <c r="N23" s="46"/>
      <c r="O23" s="15"/>
      <c r="W23" s="91" t="s">
        <v>236</v>
      </c>
      <c r="AD23" s="91" t="s">
        <v>234</v>
      </c>
      <c r="AQ23" s="86">
        <v>3</v>
      </c>
      <c r="AR23" s="18">
        <v>1</v>
      </c>
      <c r="AS23" s="7" t="s">
        <v>147</v>
      </c>
      <c r="AT23" s="7" t="s">
        <v>148</v>
      </c>
      <c r="AU23" s="8">
        <v>9.6300000000000008</v>
      </c>
      <c r="AV23" s="46"/>
      <c r="AW23" s="46"/>
      <c r="AX23" s="86">
        <v>3</v>
      </c>
      <c r="AY23" s="12">
        <v>1</v>
      </c>
      <c r="AZ23" s="6" t="s">
        <v>11</v>
      </c>
      <c r="BA23" s="2" t="s">
        <v>66</v>
      </c>
      <c r="BB23" s="8"/>
      <c r="BC23" s="17"/>
      <c r="BE23" s="86">
        <v>3</v>
      </c>
      <c r="BF23" s="12">
        <v>2</v>
      </c>
      <c r="BG23" s="6" t="s">
        <v>11</v>
      </c>
      <c r="BH23" s="2" t="s">
        <v>69</v>
      </c>
      <c r="BI23" s="8">
        <v>11.66</v>
      </c>
      <c r="BJ23" s="9"/>
      <c r="BK23" s="17"/>
      <c r="BL23" s="86">
        <v>3</v>
      </c>
      <c r="BM23" s="12">
        <v>2</v>
      </c>
      <c r="BN23" s="6" t="s">
        <v>11</v>
      </c>
      <c r="BO23" s="2" t="s">
        <v>69</v>
      </c>
      <c r="BP23" s="8">
        <v>20.2</v>
      </c>
    </row>
    <row r="24" spans="1:69">
      <c r="A24" s="78">
        <v>3</v>
      </c>
      <c r="B24" s="52">
        <v>2</v>
      </c>
      <c r="C24" s="50" t="s">
        <v>2</v>
      </c>
      <c r="D24" s="3" t="s">
        <v>34</v>
      </c>
      <c r="E24" s="3">
        <f>小六男60!C40</f>
        <v>10.039999999999999</v>
      </c>
      <c r="F24" s="57"/>
      <c r="H24" s="78">
        <v>3</v>
      </c>
      <c r="I24" s="52">
        <v>2</v>
      </c>
      <c r="J24" s="50" t="s">
        <v>3</v>
      </c>
      <c r="K24" s="1" t="s">
        <v>34</v>
      </c>
      <c r="L24" s="8">
        <v>16.100000000000001</v>
      </c>
      <c r="M24" s="15"/>
      <c r="N24" s="15"/>
      <c r="O24" s="15"/>
      <c r="V24" s="8" t="s">
        <v>123</v>
      </c>
      <c r="W24" s="8" t="s">
        <v>124</v>
      </c>
      <c r="X24" s="50" t="s">
        <v>0</v>
      </c>
      <c r="Y24" s="50" t="s">
        <v>1</v>
      </c>
      <c r="Z24" s="50" t="s">
        <v>171</v>
      </c>
      <c r="AA24" s="50" t="s">
        <v>204</v>
      </c>
      <c r="AC24" s="8" t="s">
        <v>123</v>
      </c>
      <c r="AD24" s="8" t="s">
        <v>124</v>
      </c>
      <c r="AE24" s="45" t="s">
        <v>0</v>
      </c>
      <c r="AF24" s="45" t="s">
        <v>1</v>
      </c>
      <c r="AG24" s="45" t="s">
        <v>171</v>
      </c>
      <c r="AH24" s="45" t="s">
        <v>204</v>
      </c>
      <c r="AQ24" s="86"/>
      <c r="AR24" s="12">
        <v>2</v>
      </c>
      <c r="AS24" s="6" t="s">
        <v>4</v>
      </c>
      <c r="AT24" s="1" t="s">
        <v>83</v>
      </c>
      <c r="AU24" s="8">
        <v>11.52</v>
      </c>
      <c r="AV24" s="15"/>
      <c r="AW24" s="15"/>
      <c r="AX24" s="86"/>
      <c r="AY24" s="12">
        <v>2</v>
      </c>
      <c r="AZ24" s="6" t="s">
        <v>4</v>
      </c>
      <c r="BA24" s="1" t="s">
        <v>82</v>
      </c>
      <c r="BB24" s="8">
        <v>16.55</v>
      </c>
      <c r="BC24" s="15"/>
      <c r="BE24" s="86"/>
      <c r="BF24" s="12">
        <v>3</v>
      </c>
      <c r="BG24" s="6" t="s">
        <v>4</v>
      </c>
      <c r="BH24" s="1" t="s">
        <v>99</v>
      </c>
      <c r="BI24" s="8">
        <v>11.09</v>
      </c>
      <c r="BJ24" s="9"/>
      <c r="BK24" s="15"/>
      <c r="BL24" s="86"/>
      <c r="BM24" s="12">
        <v>3</v>
      </c>
      <c r="BN24" s="6" t="s">
        <v>4</v>
      </c>
      <c r="BO24" s="1" t="s">
        <v>97</v>
      </c>
      <c r="BP24" s="8">
        <v>17.559999999999999</v>
      </c>
    </row>
    <row r="25" spans="1:69">
      <c r="A25" s="79"/>
      <c r="B25" s="52">
        <v>3</v>
      </c>
      <c r="C25" s="50" t="s">
        <v>7</v>
      </c>
      <c r="D25" s="3" t="s">
        <v>113</v>
      </c>
      <c r="E25" s="3">
        <f>小六男60!D40</f>
        <v>10.656000000000001</v>
      </c>
      <c r="F25" s="57"/>
      <c r="H25" s="79"/>
      <c r="I25" s="52">
        <v>3</v>
      </c>
      <c r="J25" s="50" t="s">
        <v>7</v>
      </c>
      <c r="K25" s="50" t="s">
        <v>112</v>
      </c>
      <c r="L25" s="8">
        <v>16.28</v>
      </c>
      <c r="M25" s="46"/>
      <c r="N25" s="46"/>
      <c r="O25" s="15"/>
      <c r="V25" s="78" t="s">
        <v>203</v>
      </c>
      <c r="W25" s="52">
        <v>1</v>
      </c>
      <c r="X25" s="58" t="s">
        <v>3</v>
      </c>
      <c r="Y25" s="59" t="s">
        <v>53</v>
      </c>
      <c r="Z25" s="8">
        <v>9.6</v>
      </c>
      <c r="AA25" s="8">
        <f>_xlfn.RANK.EQ(Z25,$Z$25:$Z$32,1)</f>
        <v>5</v>
      </c>
      <c r="AC25" s="78" t="s">
        <v>203</v>
      </c>
      <c r="AD25" s="48">
        <v>1</v>
      </c>
      <c r="AE25" s="58" t="s">
        <v>4</v>
      </c>
      <c r="AF25" s="62" t="s">
        <v>90</v>
      </c>
      <c r="AG25" s="63">
        <v>15.87</v>
      </c>
      <c r="AH25" s="63">
        <f t="shared" ref="AH25:AH32" si="2">_xlfn.RANK.EQ(AG25,$AG$25:$AG$32,1)</f>
        <v>6</v>
      </c>
      <c r="AQ25" s="86"/>
      <c r="AR25" s="12">
        <v>3</v>
      </c>
      <c r="AS25" s="6" t="s">
        <v>3</v>
      </c>
      <c r="AT25" s="1" t="s">
        <v>43</v>
      </c>
      <c r="AU25" s="8">
        <v>10.781000000000001</v>
      </c>
      <c r="AV25" s="15"/>
      <c r="AW25" s="15"/>
      <c r="AX25" s="86"/>
      <c r="AY25" s="12">
        <v>3</v>
      </c>
      <c r="AZ25" s="6" t="s">
        <v>3</v>
      </c>
      <c r="BA25" s="1" t="s">
        <v>45</v>
      </c>
      <c r="BB25" s="8">
        <v>16.12</v>
      </c>
      <c r="BC25" s="15"/>
      <c r="BE25" s="86"/>
      <c r="BF25" s="12">
        <v>4</v>
      </c>
      <c r="BG25" s="6" t="s">
        <v>4</v>
      </c>
      <c r="BH25" s="1" t="s">
        <v>100</v>
      </c>
      <c r="BI25" s="8">
        <v>11.58</v>
      </c>
      <c r="BJ25" s="9"/>
      <c r="BK25" s="15"/>
      <c r="BL25" s="86"/>
      <c r="BM25" s="12">
        <v>4</v>
      </c>
      <c r="BN25" s="6" t="s">
        <v>3</v>
      </c>
      <c r="BO25" s="1" t="s">
        <v>57</v>
      </c>
      <c r="BP25" s="8">
        <v>18.190000000000001</v>
      </c>
    </row>
    <row r="26" spans="1:69">
      <c r="A26" s="79"/>
      <c r="B26" s="52">
        <v>4</v>
      </c>
      <c r="C26" s="50" t="s">
        <v>4</v>
      </c>
      <c r="D26" s="1" t="s">
        <v>72</v>
      </c>
      <c r="E26" s="1">
        <f>小六男60!E40</f>
        <v>9.6300000000000008</v>
      </c>
      <c r="F26" s="15"/>
      <c r="H26" s="79"/>
      <c r="I26" s="52">
        <v>4</v>
      </c>
      <c r="J26" s="50" t="s">
        <v>9</v>
      </c>
      <c r="K26" s="1" t="s">
        <v>16</v>
      </c>
      <c r="L26" s="8">
        <v>15.8</v>
      </c>
      <c r="M26" s="15"/>
      <c r="N26" s="15"/>
      <c r="O26" s="15"/>
      <c r="V26" s="79"/>
      <c r="W26" s="52">
        <v>2</v>
      </c>
      <c r="X26" s="58" t="s">
        <v>3</v>
      </c>
      <c r="Y26" s="59" t="s">
        <v>52</v>
      </c>
      <c r="Z26" s="8">
        <v>10.130000000000001</v>
      </c>
      <c r="AA26" s="8">
        <f>_xlfn.RANK.EQ(Z26,$Z$25:$Z$32,1)</f>
        <v>8</v>
      </c>
      <c r="AC26" s="79"/>
      <c r="AD26" s="48">
        <v>2</v>
      </c>
      <c r="AE26" s="58" t="s">
        <v>7</v>
      </c>
      <c r="AF26" s="59" t="s">
        <v>115</v>
      </c>
      <c r="AG26" s="63">
        <v>15.75</v>
      </c>
      <c r="AH26" s="63">
        <f t="shared" si="2"/>
        <v>4</v>
      </c>
      <c r="AQ26" s="86"/>
      <c r="AR26" s="12">
        <v>4</v>
      </c>
      <c r="AS26" s="6" t="s">
        <v>4</v>
      </c>
      <c r="AT26" s="1" t="s">
        <v>74</v>
      </c>
      <c r="AU26" s="8">
        <v>11.4</v>
      </c>
      <c r="AV26" s="15"/>
      <c r="AW26" s="15"/>
      <c r="AX26" s="86"/>
      <c r="AY26" s="12">
        <v>4</v>
      </c>
      <c r="AZ26" s="6" t="s">
        <v>5</v>
      </c>
      <c r="BA26" s="2" t="s">
        <v>21</v>
      </c>
      <c r="BB26" s="8">
        <v>17.649999999999999</v>
      </c>
      <c r="BC26" s="17"/>
      <c r="BE26" s="86"/>
      <c r="BF26" s="12">
        <v>5</v>
      </c>
      <c r="BG26" s="7" t="s">
        <v>7</v>
      </c>
      <c r="BH26" s="1" t="s">
        <v>118</v>
      </c>
      <c r="BI26" s="8">
        <v>10.8</v>
      </c>
      <c r="BJ26" s="9"/>
      <c r="BK26" s="15"/>
      <c r="BL26" s="86"/>
      <c r="BM26" s="12">
        <v>5</v>
      </c>
      <c r="BN26" s="6" t="s">
        <v>4</v>
      </c>
      <c r="BO26" s="1" t="s">
        <v>98</v>
      </c>
      <c r="BP26" s="8">
        <v>18.2</v>
      </c>
    </row>
    <row r="27" spans="1:69">
      <c r="A27" s="79"/>
      <c r="B27" s="52">
        <v>5</v>
      </c>
      <c r="C27" s="50" t="s">
        <v>2</v>
      </c>
      <c r="D27" s="1" t="s">
        <v>197</v>
      </c>
      <c r="E27" s="1">
        <f>小六男60!F40</f>
        <v>10.79</v>
      </c>
      <c r="F27" s="15"/>
      <c r="H27" s="79"/>
      <c r="I27" s="52">
        <v>5</v>
      </c>
      <c r="J27" s="50" t="s">
        <v>10</v>
      </c>
      <c r="K27" s="5" t="s">
        <v>63</v>
      </c>
      <c r="L27" s="8">
        <v>14.65</v>
      </c>
      <c r="M27" s="61"/>
      <c r="N27" s="61"/>
      <c r="O27" s="16"/>
      <c r="V27" s="79"/>
      <c r="W27" s="52">
        <v>3</v>
      </c>
      <c r="X27" s="58" t="s">
        <v>3</v>
      </c>
      <c r="Y27" s="59" t="s">
        <v>50</v>
      </c>
      <c r="Z27" s="8">
        <v>9.2799999999999994</v>
      </c>
      <c r="AA27" s="8">
        <f>_xlfn.RANK.EQ(Z27,$Z$25:$Z$32,1)</f>
        <v>3</v>
      </c>
      <c r="AC27" s="79"/>
      <c r="AD27" s="48">
        <v>3</v>
      </c>
      <c r="AE27" s="58" t="s">
        <v>3</v>
      </c>
      <c r="AF27" s="59" t="s">
        <v>50</v>
      </c>
      <c r="AG27" s="63">
        <v>15.85</v>
      </c>
      <c r="AH27" s="63">
        <f t="shared" si="2"/>
        <v>5</v>
      </c>
      <c r="AQ27" s="86"/>
      <c r="AR27" s="12">
        <v>5</v>
      </c>
      <c r="AS27" s="6" t="s">
        <v>12</v>
      </c>
      <c r="AT27" s="2" t="s">
        <v>61</v>
      </c>
      <c r="AU27" s="8">
        <v>11.76</v>
      </c>
      <c r="AV27" s="17"/>
      <c r="AW27" s="17"/>
      <c r="AX27" s="86"/>
      <c r="AY27" s="12">
        <v>5</v>
      </c>
      <c r="AZ27" s="6" t="s">
        <v>3</v>
      </c>
      <c r="BA27" s="1" t="s">
        <v>38</v>
      </c>
      <c r="BB27" s="8">
        <v>18.45</v>
      </c>
      <c r="BC27" s="15"/>
      <c r="BE27" s="86"/>
      <c r="BF27" s="12">
        <v>6</v>
      </c>
      <c r="BG27" s="6" t="s">
        <v>4</v>
      </c>
      <c r="BH27" s="1" t="s">
        <v>98</v>
      </c>
      <c r="BI27" s="8">
        <v>10.33</v>
      </c>
      <c r="BJ27" s="9"/>
      <c r="BK27" s="15"/>
      <c r="BL27" s="86"/>
      <c r="BM27" s="12">
        <v>6</v>
      </c>
      <c r="BN27" s="6" t="s">
        <v>8</v>
      </c>
      <c r="BO27" s="2" t="s">
        <v>27</v>
      </c>
      <c r="BP27" s="8">
        <v>17.43</v>
      </c>
    </row>
    <row r="28" spans="1:69">
      <c r="A28" s="79"/>
      <c r="B28" s="52">
        <v>6</v>
      </c>
      <c r="C28" s="50" t="s">
        <v>8</v>
      </c>
      <c r="D28" s="3" t="s">
        <v>22</v>
      </c>
      <c r="E28" s="3">
        <f>小六男60!G40</f>
        <v>9.02</v>
      </c>
      <c r="F28" s="57"/>
      <c r="H28" s="79"/>
      <c r="I28" s="52">
        <v>6</v>
      </c>
      <c r="J28" s="50" t="s">
        <v>3</v>
      </c>
      <c r="K28" s="1" t="s">
        <v>35</v>
      </c>
      <c r="L28" s="8">
        <v>18.84</v>
      </c>
      <c r="M28" s="15"/>
      <c r="N28" s="15"/>
      <c r="V28" s="79"/>
      <c r="W28" s="52">
        <v>4</v>
      </c>
      <c r="X28" s="58" t="s">
        <v>3</v>
      </c>
      <c r="Y28" s="60" t="s">
        <v>54</v>
      </c>
      <c r="Z28" s="8">
        <v>9.08</v>
      </c>
      <c r="AA28" s="8">
        <f>_xlfn.RANK.EQ(Z28,$Z$25:$Z$32,1)</f>
        <v>1</v>
      </c>
      <c r="AC28" s="79"/>
      <c r="AD28" s="48">
        <v>4</v>
      </c>
      <c r="AE28" s="58" t="s">
        <v>3</v>
      </c>
      <c r="AF28" s="64" t="s">
        <v>196</v>
      </c>
      <c r="AG28" s="63">
        <v>15.71</v>
      </c>
      <c r="AH28" s="63">
        <f t="shared" si="2"/>
        <v>3</v>
      </c>
      <c r="AQ28" s="86"/>
      <c r="AR28" s="12">
        <v>6</v>
      </c>
      <c r="AS28" s="6" t="s">
        <v>3</v>
      </c>
      <c r="AT28" s="1" t="s">
        <v>37</v>
      </c>
      <c r="AU28" s="8">
        <v>10.68</v>
      </c>
      <c r="AV28" s="15"/>
      <c r="AW28" s="15"/>
      <c r="AX28" s="86"/>
      <c r="AY28" s="12">
        <v>6</v>
      </c>
      <c r="AZ28" s="6" t="s">
        <v>4</v>
      </c>
      <c r="BA28" s="1" t="s">
        <v>80</v>
      </c>
      <c r="BB28" s="8">
        <v>17.66</v>
      </c>
      <c r="BC28" s="15"/>
      <c r="BE28" s="86"/>
      <c r="BF28" s="12"/>
      <c r="BG28" s="6"/>
      <c r="BH28" s="1"/>
      <c r="BI28" s="1"/>
      <c r="BJ28" s="15"/>
      <c r="BK28" s="15"/>
      <c r="BL28" s="86"/>
      <c r="BM28" s="12"/>
      <c r="BN28" s="6"/>
      <c r="BO28" s="1"/>
      <c r="BP28" s="8"/>
    </row>
    <row r="29" spans="1:69">
      <c r="A29" s="80"/>
      <c r="B29" s="52">
        <v>7</v>
      </c>
      <c r="C29" s="50" t="s">
        <v>7</v>
      </c>
      <c r="D29" s="50" t="s">
        <v>111</v>
      </c>
      <c r="E29" s="50">
        <f>小六男60!H40</f>
        <v>8.89</v>
      </c>
      <c r="F29" s="51"/>
      <c r="H29" s="80"/>
      <c r="I29" s="52">
        <v>7</v>
      </c>
      <c r="J29" s="50" t="s">
        <v>4</v>
      </c>
      <c r="K29" s="1" t="s">
        <v>72</v>
      </c>
      <c r="L29" s="8">
        <v>16.010000000000002</v>
      </c>
      <c r="M29" s="15"/>
      <c r="N29" s="15"/>
      <c r="V29" s="79"/>
      <c r="W29" s="52">
        <v>5</v>
      </c>
      <c r="X29" s="58" t="s">
        <v>3</v>
      </c>
      <c r="Y29" s="59" t="s">
        <v>196</v>
      </c>
      <c r="Z29" s="8">
        <v>9.2200000000000006</v>
      </c>
      <c r="AA29" s="8">
        <f>_xlfn.RANK.EQ(Z29,$Z$25:$Z$32,1)</f>
        <v>2</v>
      </c>
      <c r="AC29" s="79"/>
      <c r="AD29" s="48">
        <v>5</v>
      </c>
      <c r="AE29" s="58" t="s">
        <v>3</v>
      </c>
      <c r="AF29" s="64" t="s">
        <v>200</v>
      </c>
      <c r="AG29" s="63">
        <v>14.99</v>
      </c>
      <c r="AH29" s="63">
        <f t="shared" si="2"/>
        <v>1</v>
      </c>
      <c r="AQ29" s="86"/>
      <c r="AR29" s="12">
        <v>7</v>
      </c>
      <c r="AS29" s="6" t="s">
        <v>4</v>
      </c>
      <c r="AT29" s="1" t="s">
        <v>82</v>
      </c>
      <c r="AU29" s="8">
        <v>10.25</v>
      </c>
      <c r="AV29" s="15"/>
      <c r="AW29" s="15"/>
      <c r="AX29" s="87"/>
      <c r="AY29" s="12">
        <v>7</v>
      </c>
      <c r="AZ29" s="6" t="s">
        <v>12</v>
      </c>
      <c r="BA29" s="2" t="s">
        <v>61</v>
      </c>
      <c r="BB29" s="8">
        <v>18.36</v>
      </c>
      <c r="BC29" s="17"/>
    </row>
    <row r="30" spans="1:69">
      <c r="V30" s="79"/>
      <c r="W30" s="52">
        <v>6</v>
      </c>
      <c r="X30" s="58" t="s">
        <v>7</v>
      </c>
      <c r="Y30" s="59" t="s">
        <v>115</v>
      </c>
      <c r="Z30" s="8">
        <v>9.56</v>
      </c>
      <c r="AA30" s="8">
        <f>_xlfn.RANK.EQ(Z30,$Z$25:$Z$32,1)</f>
        <v>4</v>
      </c>
      <c r="AC30" s="79"/>
      <c r="AD30" s="48">
        <v>6</v>
      </c>
      <c r="AE30" s="58" t="s">
        <v>3</v>
      </c>
      <c r="AF30" s="59" t="s">
        <v>120</v>
      </c>
      <c r="AG30" s="63">
        <v>15.23</v>
      </c>
      <c r="AH30" s="63">
        <f t="shared" si="2"/>
        <v>2</v>
      </c>
      <c r="AQ30" s="19"/>
      <c r="AR30" s="19"/>
      <c r="AS30" s="13"/>
      <c r="AT30" s="15"/>
      <c r="AU30" s="15"/>
      <c r="AV30" s="15"/>
      <c r="AW30" s="15"/>
      <c r="BF30" s="91" t="s">
        <v>240</v>
      </c>
      <c r="BM30" s="91" t="s">
        <v>242</v>
      </c>
    </row>
    <row r="31" spans="1:69">
      <c r="B31" s="91" t="s">
        <v>230</v>
      </c>
      <c r="V31" s="79"/>
      <c r="W31" s="52">
        <v>7</v>
      </c>
      <c r="X31" s="58" t="s">
        <v>7</v>
      </c>
      <c r="Y31" s="59" t="s">
        <v>116</v>
      </c>
      <c r="Z31" s="8">
        <v>9.93</v>
      </c>
      <c r="AA31" s="8">
        <f>_xlfn.RANK.EQ(Z31,$Z$25:$Z$32,1)</f>
        <v>7</v>
      </c>
      <c r="AC31" s="79"/>
      <c r="AD31" s="48">
        <v>7</v>
      </c>
      <c r="AE31" s="58" t="s">
        <v>9</v>
      </c>
      <c r="AF31" s="60" t="s">
        <v>17</v>
      </c>
      <c r="AG31" s="63">
        <v>16.760000000000002</v>
      </c>
      <c r="AH31" s="63">
        <f t="shared" si="2"/>
        <v>8</v>
      </c>
      <c r="AX31" s="8" t="s">
        <v>123</v>
      </c>
      <c r="AY31" s="8" t="s">
        <v>124</v>
      </c>
      <c r="AZ31" s="6" t="s">
        <v>0</v>
      </c>
      <c r="BA31" s="6" t="s">
        <v>1</v>
      </c>
      <c r="BB31" s="45" t="s">
        <v>171</v>
      </c>
      <c r="BC31" s="46"/>
      <c r="BE31" s="8" t="s">
        <v>123</v>
      </c>
      <c r="BF31" s="8" t="s">
        <v>124</v>
      </c>
      <c r="BG31" s="45" t="s">
        <v>0</v>
      </c>
      <c r="BH31" s="45" t="s">
        <v>1</v>
      </c>
      <c r="BI31" s="45" t="s">
        <v>171</v>
      </c>
      <c r="BJ31" s="45" t="s">
        <v>204</v>
      </c>
      <c r="BL31" s="8" t="s">
        <v>123</v>
      </c>
      <c r="BM31" s="8" t="s">
        <v>124</v>
      </c>
      <c r="BN31" s="45" t="s">
        <v>0</v>
      </c>
      <c r="BO31" s="45" t="s">
        <v>1</v>
      </c>
      <c r="BP31" s="45" t="s">
        <v>171</v>
      </c>
      <c r="BQ31" s="45" t="s">
        <v>204</v>
      </c>
    </row>
    <row r="32" spans="1:69">
      <c r="A32" s="8" t="s">
        <v>123</v>
      </c>
      <c r="B32" s="8" t="s">
        <v>124</v>
      </c>
      <c r="C32" s="50" t="s">
        <v>0</v>
      </c>
      <c r="D32" s="50" t="s">
        <v>1</v>
      </c>
      <c r="E32" s="50" t="s">
        <v>171</v>
      </c>
      <c r="F32" s="51" t="s">
        <v>204</v>
      </c>
      <c r="H32" s="8" t="s">
        <v>123</v>
      </c>
      <c r="I32" s="8" t="s">
        <v>124</v>
      </c>
      <c r="J32" s="6" t="s">
        <v>0</v>
      </c>
      <c r="K32" s="6" t="s">
        <v>1</v>
      </c>
      <c r="L32" s="45" t="s">
        <v>171</v>
      </c>
      <c r="M32" s="46" t="s">
        <v>204</v>
      </c>
      <c r="N32" s="46"/>
      <c r="V32" s="80"/>
      <c r="W32" s="52">
        <v>8</v>
      </c>
      <c r="X32" s="58" t="s">
        <v>9</v>
      </c>
      <c r="Y32" s="60" t="s">
        <v>17</v>
      </c>
      <c r="Z32" s="8">
        <v>9.92</v>
      </c>
      <c r="AA32" s="8">
        <f>_xlfn.RANK.EQ(Z32,$Z$25:$Z$32,1)</f>
        <v>6</v>
      </c>
      <c r="AC32" s="80"/>
      <c r="AD32" s="48">
        <v>8</v>
      </c>
      <c r="AE32" s="58" t="s">
        <v>7</v>
      </c>
      <c r="AF32" s="59" t="s">
        <v>116</v>
      </c>
      <c r="AG32" s="63">
        <v>16.5</v>
      </c>
      <c r="AH32" s="63">
        <f t="shared" si="2"/>
        <v>7</v>
      </c>
      <c r="AQ32" s="8" t="s">
        <v>123</v>
      </c>
      <c r="AR32" s="8" t="s">
        <v>124</v>
      </c>
      <c r="AS32" s="6" t="s">
        <v>0</v>
      </c>
      <c r="AT32" s="6" t="s">
        <v>1</v>
      </c>
      <c r="AU32" s="45" t="s">
        <v>171</v>
      </c>
      <c r="AV32" s="46"/>
      <c r="AW32" s="46"/>
      <c r="AX32" s="86">
        <v>4</v>
      </c>
      <c r="AY32" s="18">
        <v>1</v>
      </c>
      <c r="AZ32" s="7" t="s">
        <v>147</v>
      </c>
      <c r="BA32" s="7" t="s">
        <v>148</v>
      </c>
      <c r="BB32" s="8">
        <v>16.55</v>
      </c>
      <c r="BC32" s="46"/>
      <c r="BE32" s="78" t="s">
        <v>203</v>
      </c>
      <c r="BF32" s="48">
        <v>1</v>
      </c>
      <c r="BG32" s="58" t="s">
        <v>4</v>
      </c>
      <c r="BH32" s="59" t="s">
        <v>96</v>
      </c>
      <c r="BI32" s="63">
        <v>10.62</v>
      </c>
      <c r="BJ32" s="63">
        <f t="shared" ref="BJ32:BJ39" si="3">_xlfn.RANK.EQ(BI32,$BI$32:$BI$39,1)</f>
        <v>6</v>
      </c>
      <c r="BL32" s="78" t="s">
        <v>203</v>
      </c>
      <c r="BM32" s="48">
        <v>1</v>
      </c>
      <c r="BN32" s="58" t="s">
        <v>8</v>
      </c>
      <c r="BO32" s="62" t="s">
        <v>27</v>
      </c>
      <c r="BP32" s="63">
        <v>16.41</v>
      </c>
      <c r="BQ32" s="63">
        <f t="shared" ref="BQ32:BQ39" si="4">_xlfn.RANK.EQ(BP32,$BP$32:$BP$39,1)</f>
        <v>2</v>
      </c>
    </row>
    <row r="33" spans="1:69">
      <c r="A33" s="81" t="s">
        <v>203</v>
      </c>
      <c r="B33" s="52">
        <v>1</v>
      </c>
      <c r="C33" s="58" t="s">
        <v>4</v>
      </c>
      <c r="D33" s="59" t="s">
        <v>71</v>
      </c>
      <c r="E33" s="8">
        <v>9.6</v>
      </c>
      <c r="F33" s="19">
        <f>_xlfn.RANK.EQ(E33,$E$33:$E$40,1)</f>
        <v>6</v>
      </c>
      <c r="H33" s="78">
        <v>4</v>
      </c>
      <c r="I33" s="12">
        <v>2</v>
      </c>
      <c r="J33" s="6" t="s">
        <v>3</v>
      </c>
      <c r="K33" s="1" t="s">
        <v>36</v>
      </c>
      <c r="L33" s="8">
        <v>18.062999999999999</v>
      </c>
      <c r="M33" s="15">
        <f>_xlfn.RANK.EQ(L33,$L$33:$L$38,1)</f>
        <v>5</v>
      </c>
      <c r="N33" s="15"/>
      <c r="AQ33" s="78">
        <v>4</v>
      </c>
      <c r="AR33" s="41">
        <v>1</v>
      </c>
      <c r="AS33" s="40" t="s">
        <v>3</v>
      </c>
      <c r="AT33" s="40" t="s">
        <v>198</v>
      </c>
      <c r="AU33" s="8">
        <v>10.02</v>
      </c>
      <c r="AV33" s="46"/>
      <c r="AW33" s="46"/>
      <c r="AX33" s="86"/>
      <c r="AY33" s="12">
        <v>2</v>
      </c>
      <c r="AZ33" s="6" t="s">
        <v>4</v>
      </c>
      <c r="BA33" s="1" t="s">
        <v>74</v>
      </c>
      <c r="BB33" s="8">
        <v>18.059999999999999</v>
      </c>
      <c r="BC33" s="15"/>
      <c r="BE33" s="79"/>
      <c r="BF33" s="48">
        <v>2</v>
      </c>
      <c r="BG33" s="58" t="s">
        <v>8</v>
      </c>
      <c r="BH33" s="59" t="s">
        <v>27</v>
      </c>
      <c r="BI33" s="63">
        <v>10.199999999999999</v>
      </c>
      <c r="BJ33" s="63">
        <f t="shared" si="3"/>
        <v>2</v>
      </c>
      <c r="BL33" s="79"/>
      <c r="BM33" s="48">
        <v>2</v>
      </c>
      <c r="BN33" s="66" t="s">
        <v>154</v>
      </c>
      <c r="BO33" s="66" t="s">
        <v>170</v>
      </c>
      <c r="BP33" s="63">
        <v>18.39</v>
      </c>
      <c r="BQ33" s="63">
        <f t="shared" si="4"/>
        <v>8</v>
      </c>
    </row>
    <row r="34" spans="1:69">
      <c r="A34" s="82"/>
      <c r="B34" s="52">
        <v>2</v>
      </c>
      <c r="C34" s="58" t="s">
        <v>7</v>
      </c>
      <c r="D34" s="58" t="s">
        <v>110</v>
      </c>
      <c r="E34" s="8">
        <v>9.57</v>
      </c>
      <c r="F34" s="19">
        <f>_xlfn.RANK.EQ(E34,$E$33:$E$40,1)</f>
        <v>5</v>
      </c>
      <c r="H34" s="79"/>
      <c r="I34" s="12">
        <v>3</v>
      </c>
      <c r="J34" s="6" t="s">
        <v>4</v>
      </c>
      <c r="K34" s="1" t="s">
        <v>73</v>
      </c>
      <c r="L34" s="8">
        <v>18.100000000000001</v>
      </c>
      <c r="M34" s="15">
        <f>_xlfn.RANK.EQ(L34,$L$33:$L$38,1)</f>
        <v>6</v>
      </c>
      <c r="N34" s="15"/>
      <c r="O34" s="16"/>
      <c r="AQ34" s="79"/>
      <c r="AR34" s="12">
        <v>2</v>
      </c>
      <c r="AS34" s="6" t="s">
        <v>3</v>
      </c>
      <c r="AT34" s="1" t="s">
        <v>44</v>
      </c>
      <c r="AU34" s="8">
        <v>11.438000000000001</v>
      </c>
      <c r="AV34" s="15"/>
      <c r="AW34" s="15"/>
      <c r="AX34" s="86"/>
      <c r="AY34" s="12">
        <v>3</v>
      </c>
      <c r="AZ34" s="6" t="s">
        <v>12</v>
      </c>
      <c r="BA34" s="2" t="s">
        <v>62</v>
      </c>
      <c r="BB34" s="8"/>
      <c r="BC34" s="17"/>
      <c r="BE34" s="79"/>
      <c r="BF34" s="48">
        <v>3</v>
      </c>
      <c r="BG34" s="58" t="s">
        <v>4</v>
      </c>
      <c r="BH34" s="59" t="s">
        <v>98</v>
      </c>
      <c r="BI34" s="63">
        <v>10.25</v>
      </c>
      <c r="BJ34" s="63">
        <f t="shared" si="3"/>
        <v>3</v>
      </c>
      <c r="BL34" s="79"/>
      <c r="BM34" s="48">
        <v>3</v>
      </c>
      <c r="BN34" s="66" t="s">
        <v>163</v>
      </c>
      <c r="BO34" s="66" t="s">
        <v>166</v>
      </c>
      <c r="BP34" s="63">
        <v>17.3</v>
      </c>
      <c r="BQ34" s="63">
        <f t="shared" si="4"/>
        <v>6</v>
      </c>
    </row>
    <row r="35" spans="1:69">
      <c r="A35" s="82"/>
      <c r="B35" s="52">
        <v>3</v>
      </c>
      <c r="C35" s="58" t="s">
        <v>7</v>
      </c>
      <c r="D35" s="58" t="s">
        <v>75</v>
      </c>
      <c r="E35" s="8">
        <v>8.43</v>
      </c>
      <c r="F35" s="19">
        <f>_xlfn.RANK.EQ(E35,$E$33:$E$40,1)</f>
        <v>1</v>
      </c>
      <c r="H35" s="79"/>
      <c r="I35" s="12">
        <v>4</v>
      </c>
      <c r="J35" s="6" t="s">
        <v>7</v>
      </c>
      <c r="K35" s="3" t="s">
        <v>113</v>
      </c>
      <c r="L35" s="8">
        <v>17.52</v>
      </c>
      <c r="M35" s="15">
        <f>_xlfn.RANK.EQ(L35,$L$33:$L$38,1)</f>
        <v>4</v>
      </c>
      <c r="N35" s="57"/>
      <c r="AQ35" s="79"/>
      <c r="AR35" s="12">
        <v>3</v>
      </c>
      <c r="AS35" s="6" t="s">
        <v>4</v>
      </c>
      <c r="AT35" s="1" t="s">
        <v>84</v>
      </c>
      <c r="AU35" s="8">
        <v>11</v>
      </c>
      <c r="AV35" s="15"/>
      <c r="AW35" s="15"/>
      <c r="AX35" s="86"/>
      <c r="AY35" s="12">
        <v>4</v>
      </c>
      <c r="AZ35" s="6" t="s">
        <v>6</v>
      </c>
      <c r="BA35" s="4" t="s">
        <v>108</v>
      </c>
      <c r="BB35" s="8"/>
      <c r="BC35" s="56"/>
      <c r="BE35" s="79"/>
      <c r="BF35" s="48">
        <v>4</v>
      </c>
      <c r="BG35" s="58" t="s">
        <v>6</v>
      </c>
      <c r="BH35" s="58" t="s">
        <v>169</v>
      </c>
      <c r="BI35" s="63">
        <v>9.58</v>
      </c>
      <c r="BJ35" s="63">
        <f t="shared" si="3"/>
        <v>1</v>
      </c>
      <c r="BL35" s="79"/>
      <c r="BM35" s="48">
        <v>4</v>
      </c>
      <c r="BN35" s="66" t="s">
        <v>139</v>
      </c>
      <c r="BO35" s="66" t="s">
        <v>140</v>
      </c>
      <c r="BP35" s="63">
        <v>16.29</v>
      </c>
      <c r="BQ35" s="63">
        <f t="shared" si="4"/>
        <v>1</v>
      </c>
    </row>
    <row r="36" spans="1:69">
      <c r="A36" s="82"/>
      <c r="B36" s="52">
        <v>4</v>
      </c>
      <c r="C36" s="58" t="s">
        <v>7</v>
      </c>
      <c r="D36" s="58" t="s">
        <v>111</v>
      </c>
      <c r="E36" s="8">
        <v>9.1199999999999992</v>
      </c>
      <c r="F36" s="19">
        <f>_xlfn.RANK.EQ(E36,$E$33:$E$40,1)</f>
        <v>3</v>
      </c>
      <c r="H36" s="79"/>
      <c r="I36" s="12">
        <v>5</v>
      </c>
      <c r="J36" s="6" t="s">
        <v>8</v>
      </c>
      <c r="K36" s="3" t="s">
        <v>22</v>
      </c>
      <c r="L36" s="8">
        <v>14.85</v>
      </c>
      <c r="M36" s="15">
        <f>_xlfn.RANK.EQ(L36,$L$33:$L$38,1)</f>
        <v>2</v>
      </c>
      <c r="N36" s="57"/>
      <c r="AQ36" s="79"/>
      <c r="AR36" s="12">
        <v>4</v>
      </c>
      <c r="AS36" s="6" t="s">
        <v>3</v>
      </c>
      <c r="AT36" s="1" t="s">
        <v>45</v>
      </c>
      <c r="AU36" s="8">
        <v>9.7899999999999991</v>
      </c>
      <c r="AV36" s="15"/>
      <c r="AW36" s="15"/>
      <c r="AX36" s="86"/>
      <c r="AY36" s="12">
        <v>5</v>
      </c>
      <c r="AZ36" s="6" t="s">
        <v>3</v>
      </c>
      <c r="BA36" s="1" t="s">
        <v>48</v>
      </c>
      <c r="BB36" s="8">
        <v>15.6</v>
      </c>
      <c r="BC36" s="15"/>
      <c r="BE36" s="79"/>
      <c r="BF36" s="48">
        <v>5</v>
      </c>
      <c r="BG36" s="58" t="s">
        <v>3</v>
      </c>
      <c r="BH36" s="59" t="s">
        <v>56</v>
      </c>
      <c r="BI36" s="63">
        <v>10.32</v>
      </c>
      <c r="BJ36" s="63">
        <f t="shared" si="3"/>
        <v>4</v>
      </c>
      <c r="BL36" s="79"/>
      <c r="BM36" s="48">
        <v>5</v>
      </c>
      <c r="BN36" s="66" t="s">
        <v>154</v>
      </c>
      <c r="BO36" s="66" t="s">
        <v>168</v>
      </c>
      <c r="BP36" s="63">
        <v>17.420000000000002</v>
      </c>
      <c r="BQ36" s="63">
        <f t="shared" si="4"/>
        <v>7</v>
      </c>
    </row>
    <row r="37" spans="1:69">
      <c r="A37" s="82"/>
      <c r="B37" s="52">
        <v>5</v>
      </c>
      <c r="C37" s="58" t="s">
        <v>8</v>
      </c>
      <c r="D37" s="60" t="s">
        <v>22</v>
      </c>
      <c r="E37" s="8">
        <v>9</v>
      </c>
      <c r="F37" s="19">
        <f>_xlfn.RANK.EQ(E37,$E$33:$E$40,1)</f>
        <v>2</v>
      </c>
      <c r="H37" s="79"/>
      <c r="I37" s="12">
        <v>6</v>
      </c>
      <c r="J37" s="6" t="s">
        <v>11</v>
      </c>
      <c r="K37" s="5" t="s">
        <v>64</v>
      </c>
      <c r="L37" s="8">
        <v>14.48</v>
      </c>
      <c r="M37" s="15">
        <f>_xlfn.RANK.EQ(L37,$L$33:$L$38,1)</f>
        <v>1</v>
      </c>
      <c r="N37" s="61"/>
      <c r="AQ37" s="79"/>
      <c r="AR37" s="12">
        <v>5</v>
      </c>
      <c r="AS37" s="6" t="s">
        <v>12</v>
      </c>
      <c r="AT37" s="2" t="s">
        <v>199</v>
      </c>
      <c r="AU37" s="8">
        <v>10.199999999999999</v>
      </c>
      <c r="AV37" s="17"/>
      <c r="AW37" s="17"/>
      <c r="AX37" s="86"/>
      <c r="AY37" s="12">
        <v>6</v>
      </c>
      <c r="AZ37" s="6" t="s">
        <v>4</v>
      </c>
      <c r="BA37" s="3" t="s">
        <v>84</v>
      </c>
      <c r="BB37" s="8">
        <v>18.34</v>
      </c>
      <c r="BC37" s="57"/>
      <c r="BE37" s="79"/>
      <c r="BF37" s="48">
        <v>6</v>
      </c>
      <c r="BG37" s="58" t="s">
        <v>4</v>
      </c>
      <c r="BH37" s="59" t="s">
        <v>97</v>
      </c>
      <c r="BI37" s="63">
        <v>10.8</v>
      </c>
      <c r="BJ37" s="63">
        <f t="shared" si="3"/>
        <v>8</v>
      </c>
      <c r="BL37" s="79"/>
      <c r="BM37" s="48">
        <v>6</v>
      </c>
      <c r="BN37" s="66" t="s">
        <v>164</v>
      </c>
      <c r="BO37" s="66" t="s">
        <v>174</v>
      </c>
      <c r="BP37" s="63">
        <v>17.21</v>
      </c>
      <c r="BQ37" s="63">
        <f t="shared" si="4"/>
        <v>5</v>
      </c>
    </row>
    <row r="38" spans="1:69">
      <c r="A38" s="82"/>
      <c r="B38" s="52">
        <v>6</v>
      </c>
      <c r="C38" s="58" t="s">
        <v>5</v>
      </c>
      <c r="D38" s="59" t="s">
        <v>18</v>
      </c>
      <c r="E38" s="8">
        <v>9.24</v>
      </c>
      <c r="F38" s="19">
        <f>_xlfn.RANK.EQ(E38,$E$33:$E$40,1)</f>
        <v>4</v>
      </c>
      <c r="H38" s="80"/>
      <c r="I38" s="12">
        <v>7</v>
      </c>
      <c r="J38" s="6" t="s">
        <v>6</v>
      </c>
      <c r="K38" s="4" t="s">
        <v>102</v>
      </c>
      <c r="L38" s="8">
        <v>16.66</v>
      </c>
      <c r="M38" s="15">
        <f>_xlfn.RANK.EQ(L38,$L$33:$L$38,1)</f>
        <v>3</v>
      </c>
      <c r="N38" s="56"/>
      <c r="AQ38" s="79"/>
      <c r="AR38" s="12">
        <v>6</v>
      </c>
      <c r="AS38" s="6" t="s">
        <v>4</v>
      </c>
      <c r="AT38" s="1" t="s">
        <v>85</v>
      </c>
      <c r="AU38" s="8">
        <v>10.93</v>
      </c>
      <c r="AV38" s="15"/>
      <c r="AW38" s="15"/>
      <c r="AX38" s="86"/>
      <c r="AY38" s="12">
        <v>7</v>
      </c>
      <c r="AZ38" s="6" t="s">
        <v>3</v>
      </c>
      <c r="BA38" s="1" t="s">
        <v>49</v>
      </c>
      <c r="BB38" s="8">
        <v>16.600000000000001</v>
      </c>
      <c r="BC38" s="15"/>
      <c r="BE38" s="79"/>
      <c r="BF38" s="48">
        <v>7</v>
      </c>
      <c r="BG38" s="58" t="s">
        <v>3</v>
      </c>
      <c r="BH38" s="59" t="s">
        <v>57</v>
      </c>
      <c r="BI38" s="63">
        <v>10.58</v>
      </c>
      <c r="BJ38" s="63">
        <f t="shared" si="3"/>
        <v>5</v>
      </c>
      <c r="BL38" s="79"/>
      <c r="BM38" s="48">
        <v>7</v>
      </c>
      <c r="BN38" s="66" t="s">
        <v>154</v>
      </c>
      <c r="BO38" s="66" t="s">
        <v>165</v>
      </c>
      <c r="BP38" s="63">
        <v>16.989999999999998</v>
      </c>
      <c r="BQ38" s="63">
        <f t="shared" si="4"/>
        <v>3</v>
      </c>
    </row>
    <row r="39" spans="1:69">
      <c r="A39" s="82"/>
      <c r="B39" s="52">
        <v>7</v>
      </c>
      <c r="C39" s="58" t="s">
        <v>4</v>
      </c>
      <c r="D39" s="59" t="s">
        <v>72</v>
      </c>
      <c r="E39" s="8">
        <v>9.7799999999999994</v>
      </c>
      <c r="F39" s="19">
        <f>_xlfn.RANK.EQ(E39,$E$33:$E$40,1)</f>
        <v>7</v>
      </c>
      <c r="AQ39" s="80"/>
      <c r="AR39" s="12">
        <v>7</v>
      </c>
      <c r="AS39" s="6" t="s">
        <v>13</v>
      </c>
      <c r="AT39" s="2" t="s">
        <v>66</v>
      </c>
      <c r="AU39" s="8"/>
      <c r="AV39" s="17"/>
      <c r="AW39" s="17"/>
      <c r="BE39" s="80"/>
      <c r="BF39" s="48">
        <v>8</v>
      </c>
      <c r="BG39" s="58" t="s">
        <v>4</v>
      </c>
      <c r="BH39" s="59" t="s">
        <v>92</v>
      </c>
      <c r="BI39" s="63">
        <v>10.75</v>
      </c>
      <c r="BJ39" s="63">
        <f t="shared" si="3"/>
        <v>7</v>
      </c>
      <c r="BL39" s="80"/>
      <c r="BM39" s="48">
        <v>8</v>
      </c>
      <c r="BN39" s="58" t="s">
        <v>4</v>
      </c>
      <c r="BO39" s="59" t="s">
        <v>97</v>
      </c>
      <c r="BP39" s="63">
        <v>17.2</v>
      </c>
      <c r="BQ39" s="63">
        <f t="shared" si="4"/>
        <v>4</v>
      </c>
    </row>
    <row r="40" spans="1:69">
      <c r="A40" s="83"/>
      <c r="B40" s="52">
        <v>8</v>
      </c>
      <c r="C40" s="58" t="s">
        <v>2</v>
      </c>
      <c r="D40" s="59" t="s">
        <v>30</v>
      </c>
      <c r="E40" s="8">
        <v>9.8699999999999992</v>
      </c>
      <c r="F40" s="19">
        <f>_xlfn.RANK.EQ(E40,$E$33:$E$40,1)</f>
        <v>8</v>
      </c>
      <c r="I40" s="91" t="s">
        <v>232</v>
      </c>
      <c r="AY40" s="91" t="s">
        <v>238</v>
      </c>
    </row>
    <row r="41" spans="1:69">
      <c r="H41" s="8" t="s">
        <v>123</v>
      </c>
      <c r="I41" s="8" t="s">
        <v>124</v>
      </c>
      <c r="J41" s="50" t="s">
        <v>0</v>
      </c>
      <c r="K41" s="50" t="s">
        <v>1</v>
      </c>
      <c r="L41" s="50" t="s">
        <v>171</v>
      </c>
      <c r="M41" s="50" t="s">
        <v>204</v>
      </c>
      <c r="AQ41" s="8" t="s">
        <v>123</v>
      </c>
      <c r="AR41" s="8" t="s">
        <v>124</v>
      </c>
      <c r="AS41" s="6" t="s">
        <v>0</v>
      </c>
      <c r="AT41" s="6" t="s">
        <v>1</v>
      </c>
      <c r="AU41" s="45" t="s">
        <v>171</v>
      </c>
      <c r="AV41" s="46"/>
      <c r="AW41" s="46"/>
      <c r="AX41" s="8" t="s">
        <v>123</v>
      </c>
      <c r="AY41" s="8" t="s">
        <v>124</v>
      </c>
      <c r="AZ41" s="45" t="s">
        <v>0</v>
      </c>
      <c r="BA41" s="45" t="s">
        <v>1</v>
      </c>
      <c r="BB41" s="45" t="s">
        <v>171</v>
      </c>
      <c r="BC41" s="45" t="s">
        <v>204</v>
      </c>
    </row>
    <row r="42" spans="1:69">
      <c r="H42" s="78" t="s">
        <v>203</v>
      </c>
      <c r="I42" s="52">
        <v>1</v>
      </c>
      <c r="J42" s="58" t="s">
        <v>5</v>
      </c>
      <c r="K42" s="59" t="s">
        <v>19</v>
      </c>
      <c r="L42" s="63">
        <v>15.85</v>
      </c>
      <c r="M42" s="63">
        <f>_xlfn.RANK.EQ(L42,$L$42:$L$49,1)</f>
        <v>7</v>
      </c>
      <c r="AQ42" s="78">
        <v>5</v>
      </c>
      <c r="AR42" s="12">
        <v>2</v>
      </c>
      <c r="AS42" s="6" t="s">
        <v>3</v>
      </c>
      <c r="AT42" s="1" t="s">
        <v>46</v>
      </c>
      <c r="AU42" s="8">
        <v>11.42</v>
      </c>
      <c r="AV42" s="15"/>
      <c r="AW42" s="15"/>
      <c r="AX42" s="78" t="s">
        <v>203</v>
      </c>
      <c r="AY42" s="48">
        <v>1</v>
      </c>
      <c r="AZ42" s="58" t="s">
        <v>6</v>
      </c>
      <c r="BA42" s="65" t="s">
        <v>107</v>
      </c>
      <c r="BB42" s="63">
        <v>16.72</v>
      </c>
      <c r="BC42" s="63">
        <f t="shared" ref="BC42:BC49" si="5">_xlfn.RANK.EQ(BB42,$BB$42:$BB$49,1)</f>
        <v>5</v>
      </c>
    </row>
    <row r="43" spans="1:69">
      <c r="H43" s="79"/>
      <c r="I43" s="52">
        <v>2</v>
      </c>
      <c r="J43" s="58" t="s">
        <v>5</v>
      </c>
      <c r="K43" s="59" t="s">
        <v>18</v>
      </c>
      <c r="L43" s="63">
        <v>15.82</v>
      </c>
      <c r="M43" s="63">
        <f>_xlfn.RANK.EQ(L43,$L$42:$L$49,1)</f>
        <v>6</v>
      </c>
      <c r="AQ43" s="79"/>
      <c r="AR43" s="12">
        <v>3</v>
      </c>
      <c r="AS43" s="6" t="s">
        <v>4</v>
      </c>
      <c r="AT43" s="1" t="s">
        <v>86</v>
      </c>
      <c r="AU43" s="8">
        <v>14.125</v>
      </c>
      <c r="AV43" s="15"/>
      <c r="AW43" s="15"/>
      <c r="AX43" s="79"/>
      <c r="AY43" s="48">
        <v>2</v>
      </c>
      <c r="AZ43" s="58" t="s">
        <v>4</v>
      </c>
      <c r="BA43" s="59" t="s">
        <v>82</v>
      </c>
      <c r="BB43" s="63">
        <v>17.04</v>
      </c>
      <c r="BC43" s="63">
        <f t="shared" si="5"/>
        <v>8</v>
      </c>
    </row>
    <row r="44" spans="1:69">
      <c r="H44" s="79"/>
      <c r="I44" s="52">
        <v>3</v>
      </c>
      <c r="J44" s="58" t="s">
        <v>7</v>
      </c>
      <c r="K44" s="58" t="s">
        <v>111</v>
      </c>
      <c r="L44" s="63">
        <v>14.75</v>
      </c>
      <c r="M44" s="63">
        <f>_xlfn.RANK.EQ(L44,$L$42:$L$49,1)</f>
        <v>3</v>
      </c>
      <c r="AQ44" s="79"/>
      <c r="AR44" s="12">
        <v>4</v>
      </c>
      <c r="AS44" s="6" t="s">
        <v>5</v>
      </c>
      <c r="AT44" s="2" t="s">
        <v>21</v>
      </c>
      <c r="AU44" s="8">
        <v>10.85</v>
      </c>
      <c r="AV44" s="17"/>
      <c r="AW44" s="17"/>
      <c r="AX44" s="79"/>
      <c r="AY44" s="48">
        <v>3</v>
      </c>
      <c r="AZ44" s="58" t="s">
        <v>4</v>
      </c>
      <c r="BA44" s="59" t="s">
        <v>77</v>
      </c>
      <c r="BB44" s="63">
        <v>17</v>
      </c>
      <c r="BC44" s="63">
        <f t="shared" si="5"/>
        <v>7</v>
      </c>
    </row>
    <row r="45" spans="1:69">
      <c r="H45" s="79"/>
      <c r="I45" s="52">
        <v>4</v>
      </c>
      <c r="J45" s="58" t="s">
        <v>4</v>
      </c>
      <c r="K45" s="59" t="s">
        <v>70</v>
      </c>
      <c r="L45" s="63">
        <v>14.22</v>
      </c>
      <c r="M45" s="63">
        <f>_xlfn.RANK.EQ(L45,$L$42:$L$49,1)</f>
        <v>1</v>
      </c>
      <c r="AQ45" s="79"/>
      <c r="AR45" s="12">
        <v>5</v>
      </c>
      <c r="AS45" s="6" t="s">
        <v>3</v>
      </c>
      <c r="AT45" s="1" t="s">
        <v>47</v>
      </c>
      <c r="AU45" s="8">
        <v>10.39</v>
      </c>
      <c r="AV45" s="15"/>
      <c r="AW45" s="15"/>
      <c r="AX45" s="79"/>
      <c r="AY45" s="48">
        <v>4</v>
      </c>
      <c r="AZ45" s="58" t="s">
        <v>4</v>
      </c>
      <c r="BA45" s="59" t="s">
        <v>78</v>
      </c>
      <c r="BB45" s="63">
        <v>16.27</v>
      </c>
      <c r="BC45" s="63">
        <f t="shared" si="5"/>
        <v>3</v>
      </c>
    </row>
    <row r="46" spans="1:69">
      <c r="H46" s="79"/>
      <c r="I46" s="52">
        <v>5</v>
      </c>
      <c r="J46" s="58" t="s">
        <v>11</v>
      </c>
      <c r="K46" s="69" t="s">
        <v>64</v>
      </c>
      <c r="L46" s="63">
        <v>14.46</v>
      </c>
      <c r="M46" s="63">
        <f>_xlfn.RANK.EQ(L46,$L$42:$L$49,1)</f>
        <v>2</v>
      </c>
      <c r="AQ46" s="79"/>
      <c r="AR46" s="12">
        <v>6</v>
      </c>
      <c r="AS46" s="6" t="s">
        <v>4</v>
      </c>
      <c r="AT46" s="1" t="s">
        <v>87</v>
      </c>
      <c r="AU46" s="8">
        <v>11.67</v>
      </c>
      <c r="AV46" s="15"/>
      <c r="AW46" s="15"/>
      <c r="AX46" s="79"/>
      <c r="AY46" s="48">
        <v>5</v>
      </c>
      <c r="AZ46" s="58" t="s">
        <v>3</v>
      </c>
      <c r="BA46" s="59" t="s">
        <v>48</v>
      </c>
      <c r="BB46" s="63">
        <v>15.56</v>
      </c>
      <c r="BC46" s="63">
        <f t="shared" si="5"/>
        <v>1</v>
      </c>
    </row>
    <row r="47" spans="1:69">
      <c r="H47" s="79"/>
      <c r="I47" s="52">
        <v>6</v>
      </c>
      <c r="J47" s="58" t="s">
        <v>10</v>
      </c>
      <c r="K47" s="69" t="s">
        <v>63</v>
      </c>
      <c r="L47" s="63">
        <v>14.8</v>
      </c>
      <c r="M47" s="63">
        <f>_xlfn.RANK.EQ(L47,$L$42:$L$49,1)</f>
        <v>4</v>
      </c>
      <c r="AQ47" s="80"/>
      <c r="AR47" s="12">
        <v>7</v>
      </c>
      <c r="AS47" s="6" t="s">
        <v>14</v>
      </c>
      <c r="AT47" s="1" t="s">
        <v>25</v>
      </c>
      <c r="AU47" s="8">
        <v>12.13</v>
      </c>
      <c r="AV47" s="15"/>
      <c r="AW47" s="15"/>
      <c r="AX47" s="79"/>
      <c r="AY47" s="48">
        <v>6</v>
      </c>
      <c r="AZ47" s="58" t="s">
        <v>3</v>
      </c>
      <c r="BA47" s="59" t="s">
        <v>45</v>
      </c>
      <c r="BB47" s="63">
        <v>16.600000000000001</v>
      </c>
      <c r="BC47" s="63">
        <f t="shared" si="5"/>
        <v>4</v>
      </c>
    </row>
    <row r="48" spans="1:69">
      <c r="H48" s="79"/>
      <c r="I48" s="52">
        <v>7</v>
      </c>
      <c r="J48" s="58" t="s">
        <v>8</v>
      </c>
      <c r="K48" s="60" t="s">
        <v>22</v>
      </c>
      <c r="L48" s="63">
        <v>15.09</v>
      </c>
      <c r="M48" s="63">
        <f>_xlfn.RANK.EQ(L48,$L$42:$L$49,1)</f>
        <v>5</v>
      </c>
      <c r="AU48" s="17"/>
      <c r="AX48" s="79"/>
      <c r="AY48" s="48">
        <v>7</v>
      </c>
      <c r="AZ48" s="58" t="s">
        <v>147</v>
      </c>
      <c r="BA48" s="58" t="s">
        <v>148</v>
      </c>
      <c r="BB48" s="63">
        <v>16.100000000000001</v>
      </c>
      <c r="BC48" s="63">
        <f t="shared" si="5"/>
        <v>2</v>
      </c>
    </row>
    <row r="49" spans="8:55">
      <c r="H49" s="80"/>
      <c r="I49" s="52">
        <v>8</v>
      </c>
      <c r="J49" s="58" t="s">
        <v>3</v>
      </c>
      <c r="K49" s="59" t="s">
        <v>33</v>
      </c>
      <c r="L49" s="63">
        <v>15.9</v>
      </c>
      <c r="M49" s="63">
        <f>_xlfn.RANK.EQ(L49,$L$42:$L$49,1)</f>
        <v>8</v>
      </c>
      <c r="AQ49" s="8" t="s">
        <v>123</v>
      </c>
      <c r="AR49" s="8" t="s">
        <v>124</v>
      </c>
      <c r="AS49" s="6" t="s">
        <v>0</v>
      </c>
      <c r="AT49" s="6" t="s">
        <v>1</v>
      </c>
      <c r="AU49" s="45" t="s">
        <v>171</v>
      </c>
      <c r="AV49" s="46"/>
      <c r="AW49" s="46"/>
      <c r="AX49" s="80"/>
      <c r="AY49" s="48">
        <v>8</v>
      </c>
      <c r="AZ49" s="58" t="s">
        <v>3</v>
      </c>
      <c r="BA49" s="59" t="s">
        <v>49</v>
      </c>
      <c r="BB49" s="63">
        <v>16.899999999999999</v>
      </c>
      <c r="BC49" s="63">
        <f t="shared" si="5"/>
        <v>6</v>
      </c>
    </row>
    <row r="50" spans="8:55">
      <c r="AQ50" s="78">
        <v>6</v>
      </c>
      <c r="AR50" s="12">
        <v>2</v>
      </c>
      <c r="AS50" s="6" t="s">
        <v>6</v>
      </c>
      <c r="AT50" s="4" t="s">
        <v>108</v>
      </c>
      <c r="AU50" s="8">
        <v>10.593999999999999</v>
      </c>
      <c r="AV50" s="56"/>
      <c r="AW50" s="56"/>
    </row>
    <row r="51" spans="8:55">
      <c r="AQ51" s="79"/>
      <c r="AR51" s="12">
        <v>3</v>
      </c>
      <c r="AS51" s="6" t="s">
        <v>3</v>
      </c>
      <c r="AT51" s="1" t="s">
        <v>48</v>
      </c>
      <c r="AU51" s="8">
        <v>9.5</v>
      </c>
      <c r="AV51" s="15"/>
      <c r="AW51" s="15"/>
    </row>
    <row r="52" spans="8:55">
      <c r="AQ52" s="79"/>
      <c r="AR52" s="12">
        <v>4</v>
      </c>
      <c r="AS52" s="6" t="s">
        <v>4</v>
      </c>
      <c r="AT52" s="1" t="s">
        <v>89</v>
      </c>
      <c r="AU52" s="8">
        <v>12.08</v>
      </c>
      <c r="AV52" s="15"/>
      <c r="AW52" s="15"/>
    </row>
    <row r="53" spans="8:55">
      <c r="AQ53" s="79"/>
      <c r="AR53" s="12">
        <v>5</v>
      </c>
      <c r="AS53" s="6" t="s">
        <v>3</v>
      </c>
      <c r="AT53" s="1" t="s">
        <v>49</v>
      </c>
      <c r="AU53" s="8">
        <v>10.19</v>
      </c>
      <c r="AV53" s="15"/>
      <c r="AW53" s="15"/>
    </row>
    <row r="54" spans="8:55">
      <c r="AQ54" s="79"/>
      <c r="AR54" s="12">
        <v>6</v>
      </c>
      <c r="AS54" s="6" t="s">
        <v>4</v>
      </c>
      <c r="AT54" s="1" t="s">
        <v>88</v>
      </c>
      <c r="AU54" s="8">
        <v>11.11</v>
      </c>
      <c r="AV54" s="15"/>
      <c r="AW54" s="15"/>
    </row>
    <row r="55" spans="8:55">
      <c r="AQ55" s="80"/>
      <c r="AR55" s="12">
        <v>7</v>
      </c>
      <c r="AS55" s="6" t="s">
        <v>14</v>
      </c>
      <c r="AT55" s="1" t="s">
        <v>24</v>
      </c>
      <c r="AU55" s="8">
        <v>9.82</v>
      </c>
      <c r="AV55" s="15"/>
      <c r="AW55" s="15"/>
    </row>
    <row r="56" spans="8:55">
      <c r="AU56" s="17"/>
    </row>
    <row r="57" spans="8:55">
      <c r="AQ57" s="8" t="s">
        <v>123</v>
      </c>
      <c r="AR57" s="8" t="s">
        <v>124</v>
      </c>
      <c r="AS57" s="45" t="s">
        <v>0</v>
      </c>
      <c r="AT57" s="45" t="s">
        <v>1</v>
      </c>
      <c r="AU57" s="45" t="s">
        <v>171</v>
      </c>
      <c r="AV57" s="45" t="s">
        <v>204</v>
      </c>
    </row>
    <row r="58" spans="8:55">
      <c r="AQ58" s="78" t="s">
        <v>203</v>
      </c>
      <c r="AR58" s="48">
        <v>1</v>
      </c>
      <c r="AS58" s="58" t="s">
        <v>4</v>
      </c>
      <c r="AT58" s="59" t="s">
        <v>77</v>
      </c>
      <c r="AU58" s="63">
        <v>9.9499999999999993</v>
      </c>
      <c r="AV58" s="63">
        <f>_xlfn.RANK.EQ(AU58,$AU$58:$AU$65,1)</f>
        <v>6</v>
      </c>
    </row>
    <row r="59" spans="8:55">
      <c r="AQ59" s="79"/>
      <c r="AR59" s="48">
        <v>2</v>
      </c>
      <c r="AS59" s="58" t="s">
        <v>4</v>
      </c>
      <c r="AT59" s="59" t="s">
        <v>78</v>
      </c>
      <c r="AU59" s="63">
        <v>9.75</v>
      </c>
      <c r="AV59" s="63">
        <f>_xlfn.RANK.EQ(AU59,$AU$58:$AU$65,1)</f>
        <v>2</v>
      </c>
    </row>
    <row r="60" spans="8:55">
      <c r="AQ60" s="79"/>
      <c r="AR60" s="48">
        <v>3</v>
      </c>
      <c r="AS60" s="58" t="s">
        <v>3</v>
      </c>
      <c r="AT60" s="59" t="s">
        <v>45</v>
      </c>
      <c r="AU60" s="63">
        <v>9.93</v>
      </c>
      <c r="AV60" s="63">
        <f>_xlfn.RANK.EQ(AU60,$AU$58:$AU$65,1)</f>
        <v>5</v>
      </c>
    </row>
    <row r="61" spans="8:55">
      <c r="AQ61" s="79"/>
      <c r="AR61" s="48">
        <v>4</v>
      </c>
      <c r="AS61" s="58" t="s">
        <v>3</v>
      </c>
      <c r="AT61" s="59" t="s">
        <v>48</v>
      </c>
      <c r="AU61" s="63">
        <v>9.57</v>
      </c>
      <c r="AV61" s="63">
        <f>_xlfn.RANK.EQ(AU61,$AU$58:$AU$65,1)</f>
        <v>1</v>
      </c>
    </row>
    <row r="62" spans="8:55">
      <c r="AQ62" s="79"/>
      <c r="AR62" s="48">
        <v>5</v>
      </c>
      <c r="AS62" s="58" t="s">
        <v>147</v>
      </c>
      <c r="AT62" s="58" t="s">
        <v>148</v>
      </c>
      <c r="AU62" s="63">
        <v>9.76</v>
      </c>
      <c r="AV62" s="63">
        <f>_xlfn.RANK.EQ(AU62,$AU$58:$AU$65,1)</f>
        <v>3</v>
      </c>
    </row>
    <row r="63" spans="8:55">
      <c r="AQ63" s="79"/>
      <c r="AR63" s="48">
        <v>6</v>
      </c>
      <c r="AS63" s="58" t="s">
        <v>8</v>
      </c>
      <c r="AT63" s="59" t="s">
        <v>24</v>
      </c>
      <c r="AU63" s="63">
        <v>9.84</v>
      </c>
      <c r="AV63" s="63">
        <f>_xlfn.RANK.EQ(AU63,$AU$58:$AU$65,1)</f>
        <v>4</v>
      </c>
    </row>
    <row r="64" spans="8:55">
      <c r="AQ64" s="79"/>
      <c r="AR64" s="48">
        <v>7</v>
      </c>
      <c r="AS64" s="58" t="s">
        <v>164</v>
      </c>
      <c r="AT64" s="58" t="s">
        <v>198</v>
      </c>
      <c r="AU64" s="63">
        <v>10.02</v>
      </c>
      <c r="AV64" s="63">
        <f>_xlfn.RANK.EQ(AU64,$AU$58:$AU$65,1)</f>
        <v>7</v>
      </c>
    </row>
    <row r="65" spans="43:48">
      <c r="AQ65" s="80"/>
      <c r="AR65" s="48">
        <v>8</v>
      </c>
      <c r="AS65" s="58" t="s">
        <v>3</v>
      </c>
      <c r="AT65" s="59" t="s">
        <v>49</v>
      </c>
      <c r="AU65" s="63">
        <v>10.3</v>
      </c>
      <c r="AV65" s="63">
        <f>_xlfn.RANK.EQ(AU65,$AU$58:$AU$65,1)</f>
        <v>8</v>
      </c>
    </row>
  </sheetData>
  <sortState ref="BL32:BQ39">
    <sortCondition ref="BM32:BM39"/>
  </sortState>
  <mergeCells count="47">
    <mergeCell ref="V25:V32"/>
    <mergeCell ref="AC14:AC20"/>
    <mergeCell ref="H42:H49"/>
    <mergeCell ref="A33:A40"/>
    <mergeCell ref="BE3:BH3"/>
    <mergeCell ref="BE5:BE10"/>
    <mergeCell ref="BE14:BE19"/>
    <mergeCell ref="BE23:BE28"/>
    <mergeCell ref="BL3:BO3"/>
    <mergeCell ref="BL5:BL10"/>
    <mergeCell ref="BL14:BL19"/>
    <mergeCell ref="BL23:BL28"/>
    <mergeCell ref="AX3:BA3"/>
    <mergeCell ref="AX5:AX11"/>
    <mergeCell ref="AX14:AX20"/>
    <mergeCell ref="AX23:AX29"/>
    <mergeCell ref="AQ23:AQ29"/>
    <mergeCell ref="AQ3:AT3"/>
    <mergeCell ref="AQ5:AQ11"/>
    <mergeCell ref="AQ14:AQ20"/>
    <mergeCell ref="AQ42:AQ47"/>
    <mergeCell ref="AQ50:AQ55"/>
    <mergeCell ref="AQ33:AQ39"/>
    <mergeCell ref="AC3:AF3"/>
    <mergeCell ref="V5:V11"/>
    <mergeCell ref="AJ3:AM3"/>
    <mergeCell ref="AJ5:AJ11"/>
    <mergeCell ref="AQ58:AQ65"/>
    <mergeCell ref="AX42:AX49"/>
    <mergeCell ref="A14:A20"/>
    <mergeCell ref="A24:A29"/>
    <mergeCell ref="A3:D3"/>
    <mergeCell ref="H5:H10"/>
    <mergeCell ref="H24:H29"/>
    <mergeCell ref="H33:H38"/>
    <mergeCell ref="H3:K3"/>
    <mergeCell ref="O5:O10"/>
    <mergeCell ref="H14:H19"/>
    <mergeCell ref="O14:O19"/>
    <mergeCell ref="O3:R3"/>
    <mergeCell ref="V3:Y3"/>
    <mergeCell ref="V15:V20"/>
    <mergeCell ref="AC5:AC11"/>
    <mergeCell ref="BE32:BE39"/>
    <mergeCell ref="BL32:BL39"/>
    <mergeCell ref="AC25:AC32"/>
    <mergeCell ref="AX32:AX38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opLeftCell="A70" workbookViewId="0">
      <selection activeCell="C81" sqref="C81"/>
    </sheetView>
  </sheetViews>
  <sheetFormatPr defaultRowHeight="16.2"/>
  <cols>
    <col min="1" max="9" width="13.77734375" customWidth="1"/>
  </cols>
  <sheetData>
    <row r="1" spans="1:9" ht="27.6">
      <c r="A1" s="37" t="s">
        <v>194</v>
      </c>
    </row>
    <row r="2" spans="1:9" ht="28.2">
      <c r="A2" s="26" t="s">
        <v>181</v>
      </c>
      <c r="B2" s="26"/>
      <c r="C2" s="26"/>
      <c r="D2" s="26"/>
      <c r="E2" s="26" t="s">
        <v>160</v>
      </c>
      <c r="F2" s="26"/>
      <c r="G2" s="26"/>
      <c r="H2" s="26"/>
      <c r="I2" s="26"/>
    </row>
    <row r="3" spans="1:9" ht="28.2">
      <c r="A3" s="27" t="s">
        <v>123</v>
      </c>
      <c r="B3" s="27">
        <v>1</v>
      </c>
      <c r="C3" s="28"/>
      <c r="D3" s="28"/>
      <c r="E3" s="28"/>
      <c r="F3" s="28"/>
      <c r="G3" s="28"/>
      <c r="H3" s="28"/>
      <c r="I3" s="28"/>
    </row>
    <row r="4" spans="1:9" ht="45.45" customHeight="1">
      <c r="A4" s="29" t="s">
        <v>124</v>
      </c>
      <c r="B4" s="29">
        <v>1</v>
      </c>
      <c r="C4" s="29">
        <v>2</v>
      </c>
      <c r="D4" s="29">
        <v>3</v>
      </c>
      <c r="E4" s="29">
        <v>4</v>
      </c>
      <c r="F4" s="29">
        <v>5</v>
      </c>
      <c r="G4" s="29">
        <v>6</v>
      </c>
      <c r="H4" s="29">
        <v>7</v>
      </c>
      <c r="I4" s="29">
        <v>8</v>
      </c>
    </row>
    <row r="5" spans="1:9" ht="45.45" customHeight="1">
      <c r="A5" s="29" t="s">
        <v>128</v>
      </c>
      <c r="B5" s="31" t="s">
        <v>3</v>
      </c>
      <c r="C5" s="31" t="s">
        <v>4</v>
      </c>
      <c r="D5" s="31" t="s">
        <v>3</v>
      </c>
      <c r="E5" s="31" t="s">
        <v>4</v>
      </c>
      <c r="F5" s="31" t="s">
        <v>5</v>
      </c>
      <c r="G5" s="31" t="s">
        <v>3</v>
      </c>
      <c r="H5" s="31" t="s">
        <v>12</v>
      </c>
      <c r="I5" s="8"/>
    </row>
    <row r="6" spans="1:9" ht="45.45" customHeight="1">
      <c r="A6" s="29" t="s">
        <v>129</v>
      </c>
      <c r="B6" s="35" t="s">
        <v>39</v>
      </c>
      <c r="C6" s="33" t="s">
        <v>77</v>
      </c>
      <c r="D6" s="33" t="s">
        <v>41</v>
      </c>
      <c r="E6" s="33" t="s">
        <v>76</v>
      </c>
      <c r="F6" s="32" t="s">
        <v>20</v>
      </c>
      <c r="G6" s="33" t="s">
        <v>42</v>
      </c>
      <c r="H6" s="32" t="s">
        <v>59</v>
      </c>
      <c r="I6" s="8"/>
    </row>
    <row r="7" spans="1:9" ht="45.45" customHeight="1">
      <c r="A7" s="29" t="s">
        <v>171</v>
      </c>
      <c r="B7" s="8">
        <v>16.7</v>
      </c>
      <c r="C7" s="8">
        <v>15.62</v>
      </c>
      <c r="D7" s="8">
        <v>17.71</v>
      </c>
      <c r="E7" s="8">
        <v>17.309999999999999</v>
      </c>
      <c r="F7" s="8">
        <v>16.78</v>
      </c>
      <c r="G7" s="8">
        <v>17.91</v>
      </c>
      <c r="H7" s="8">
        <v>19.579999999999998</v>
      </c>
      <c r="I7" s="8"/>
    </row>
    <row r="8" spans="1:9" ht="45.45" customHeight="1">
      <c r="A8" s="29" t="s">
        <v>172</v>
      </c>
      <c r="B8" s="8">
        <f>IFERROR(_xlfn.RANK.EQ(B7,$B$7:$H$7,1),"")</f>
        <v>2</v>
      </c>
      <c r="C8" s="8">
        <f>IFERROR(_xlfn.RANK.EQ(C7,$B$7:$H$7,1),"")</f>
        <v>1</v>
      </c>
      <c r="D8" s="8">
        <f t="shared" ref="D8:G8" si="0">IFERROR(_xlfn.RANK.EQ(D7,$B$7:$H$7,1),"")</f>
        <v>5</v>
      </c>
      <c r="E8" s="8">
        <f t="shared" si="0"/>
        <v>4</v>
      </c>
      <c r="F8" s="8">
        <f t="shared" si="0"/>
        <v>3</v>
      </c>
      <c r="G8" s="8">
        <f t="shared" si="0"/>
        <v>6</v>
      </c>
      <c r="H8" s="8">
        <f>IFERROR(_xlfn.RANK.EQ(H7,$B$7:$H$7,1),"")</f>
        <v>7</v>
      </c>
      <c r="I8" s="8"/>
    </row>
    <row r="10" spans="1:9">
      <c r="B10">
        <f>IFERROR(_xlfn.RANK.EQ(B7,($B$7:$H$7,$B$28:$H$28,$B$49:$H$49,$B$67:$H$67),1),"")</f>
        <v>9</v>
      </c>
      <c r="C10">
        <f>IFERROR(_xlfn.RANK.EQ(C7,($B$7:$H$7,$B$28:$H$28,$B$49:$H$49,$B$67:$H$67),1),"")</f>
        <v>3</v>
      </c>
      <c r="D10">
        <f>IFERROR(_xlfn.RANK.EQ(D7,($B$7:$H$7,$B$28:$H$28,$B$49:$H$49,$B$67:$H$67),1),"")</f>
        <v>15</v>
      </c>
      <c r="E10">
        <f>IFERROR(_xlfn.RANK.EQ(E7,($B$7:$H$7,$B$28:$H$28,$B$49:$H$49,$B$67:$H$67),1),"")</f>
        <v>12</v>
      </c>
      <c r="F10">
        <f>IFERROR(_xlfn.RANK.EQ(F7,($B$7:$H$7,$B$28:$H$28,$B$49:$H$49,$B$67:$H$67),1),"")</f>
        <v>11</v>
      </c>
      <c r="G10">
        <f>IFERROR(_xlfn.RANK.EQ(G7,($B$7:$H$7,$B$28:$H$28,$B$49:$H$49,$B$67:$H$67),1),"")</f>
        <v>16</v>
      </c>
      <c r="H10">
        <f>IFERROR(_xlfn.RANK.EQ(H7,($B$7:$H$7,$B$28:$H$28,$B$49:$H$49,$B$67:$H$67),1),"")</f>
        <v>23</v>
      </c>
    </row>
    <row r="11" spans="1:9" ht="21">
      <c r="F11" s="23" t="s">
        <v>146</v>
      </c>
    </row>
    <row r="22" spans="1:9" ht="27.6">
      <c r="A22" s="37" t="s">
        <v>194</v>
      </c>
    </row>
    <row r="23" spans="1:9" ht="28.2">
      <c r="A23" s="26" t="s">
        <v>181</v>
      </c>
      <c r="B23" s="26"/>
      <c r="C23" s="26"/>
      <c r="D23" s="26"/>
      <c r="E23" s="26" t="s">
        <v>160</v>
      </c>
      <c r="F23" s="26"/>
      <c r="G23" s="26"/>
      <c r="H23" s="26"/>
      <c r="I23" s="26"/>
    </row>
    <row r="24" spans="1:9" ht="28.2">
      <c r="A24" s="27" t="s">
        <v>123</v>
      </c>
      <c r="B24" s="27">
        <v>2</v>
      </c>
      <c r="C24" s="28"/>
      <c r="D24" s="28"/>
      <c r="E24" s="28"/>
      <c r="F24" s="28"/>
      <c r="G24" s="28"/>
      <c r="H24" s="28"/>
      <c r="I24" s="28"/>
    </row>
    <row r="25" spans="1:9" ht="43.5" customHeight="1">
      <c r="A25" s="29" t="s">
        <v>124</v>
      </c>
      <c r="B25" s="29">
        <v>1</v>
      </c>
      <c r="C25" s="29">
        <v>2</v>
      </c>
      <c r="D25" s="29">
        <v>3</v>
      </c>
      <c r="E25" s="29">
        <v>4</v>
      </c>
      <c r="F25" s="29">
        <v>5</v>
      </c>
      <c r="G25" s="29">
        <v>6</v>
      </c>
      <c r="H25" s="29">
        <v>7</v>
      </c>
      <c r="I25" s="29">
        <v>8</v>
      </c>
    </row>
    <row r="26" spans="1:9" ht="43.5" customHeight="1">
      <c r="A26" s="29" t="s">
        <v>128</v>
      </c>
      <c r="B26" s="31" t="s">
        <v>3</v>
      </c>
      <c r="C26" s="31" t="s">
        <v>4</v>
      </c>
      <c r="D26" s="31" t="s">
        <v>6</v>
      </c>
      <c r="E26" s="31" t="s">
        <v>3</v>
      </c>
      <c r="F26" s="31" t="s">
        <v>12</v>
      </c>
      <c r="G26" s="31" t="s">
        <v>4</v>
      </c>
      <c r="H26" s="31" t="s">
        <v>11</v>
      </c>
      <c r="I26" s="8"/>
    </row>
    <row r="27" spans="1:9" ht="43.5" customHeight="1">
      <c r="A27" s="29" t="s">
        <v>129</v>
      </c>
      <c r="B27" s="33" t="s">
        <v>44</v>
      </c>
      <c r="C27" s="33" t="s">
        <v>78</v>
      </c>
      <c r="D27" s="34" t="s">
        <v>107</v>
      </c>
      <c r="E27" s="33" t="s">
        <v>43</v>
      </c>
      <c r="F27" s="30" t="s">
        <v>60</v>
      </c>
      <c r="G27" s="33" t="s">
        <v>79</v>
      </c>
      <c r="H27" s="32" t="s">
        <v>65</v>
      </c>
      <c r="I27" s="8"/>
    </row>
    <row r="28" spans="1:9" ht="43.5" customHeight="1">
      <c r="A28" s="29" t="s">
        <v>171</v>
      </c>
      <c r="B28" s="8">
        <v>18.8</v>
      </c>
      <c r="C28" s="8">
        <v>15.23</v>
      </c>
      <c r="D28" s="8">
        <v>16.59</v>
      </c>
      <c r="E28" s="8">
        <v>16.77</v>
      </c>
      <c r="F28" s="8">
        <v>20.38</v>
      </c>
      <c r="G28" s="8">
        <v>18.47</v>
      </c>
      <c r="H28" s="8">
        <v>20.059999999999999</v>
      </c>
      <c r="I28" s="8"/>
    </row>
    <row r="29" spans="1:9" ht="43.5" customHeight="1">
      <c r="A29" s="29" t="s">
        <v>172</v>
      </c>
      <c r="B29" s="8">
        <f>IFERROR(_xlfn.RANK.EQ(B28,$B$28:$H$28,1),"")</f>
        <v>5</v>
      </c>
      <c r="C29" s="8">
        <f>IFERROR(_xlfn.RANK.EQ(C28,$B$28:$H$28,1),"")</f>
        <v>1</v>
      </c>
      <c r="D29" s="8">
        <f t="shared" ref="D29:F29" si="1">IFERROR(_xlfn.RANK.EQ(D28,$B$28:$H$28,1),"")</f>
        <v>2</v>
      </c>
      <c r="E29" s="8">
        <f t="shared" si="1"/>
        <v>3</v>
      </c>
      <c r="F29" s="8">
        <f t="shared" si="1"/>
        <v>7</v>
      </c>
      <c r="G29" s="8">
        <f>IFERROR(_xlfn.RANK.EQ(G28,$B$28:$H$28,1),"")</f>
        <v>4</v>
      </c>
      <c r="H29" s="8">
        <f>IFERROR(_xlfn.RANK.EQ(H28,$B$28:$H$28,1),"")</f>
        <v>6</v>
      </c>
      <c r="I29" s="8"/>
    </row>
    <row r="31" spans="1:9">
      <c r="B31">
        <f>IFERROR(_xlfn.RANK.EQ(B28,($B$7:$H$7,$B$28:$H$28,$B$49:$H$49,$B$67:$H$67),1),"")</f>
        <v>22</v>
      </c>
      <c r="C31">
        <f>IFERROR(_xlfn.RANK.EQ(C28,($B$7:$H$7,$B$28:$H$28,$B$49:$H$49,$B$67:$H$67),1),"")</f>
        <v>1</v>
      </c>
      <c r="D31">
        <f>IFERROR(_xlfn.RANK.EQ(D28,($B$7:$H$7,$B$28:$H$28,$B$49:$H$49,$B$67:$H$67),1),"")</f>
        <v>7</v>
      </c>
      <c r="E31">
        <f>IFERROR(_xlfn.RANK.EQ(E28,($B$7:$H$7,$B$28:$H$28,$B$49:$H$49,$B$67:$H$67),1),"")</f>
        <v>10</v>
      </c>
      <c r="F31">
        <f>IFERROR(_xlfn.RANK.EQ(F28,($B$7:$H$7,$B$28:$H$28,$B$49:$H$49,$B$67:$H$67),1),"")</f>
        <v>25</v>
      </c>
      <c r="G31">
        <f>IFERROR(_xlfn.RANK.EQ(G28,($B$7:$H$7,$B$28:$H$28,$B$49:$H$49,$B$67:$H$67),1),"")</f>
        <v>21</v>
      </c>
      <c r="H31">
        <f>IFERROR(_xlfn.RANK.EQ(H28,($B$7:$H$7,$B$28:$H$28,$B$49:$H$49,$B$67:$H$67),1),"")</f>
        <v>24</v>
      </c>
    </row>
    <row r="32" spans="1:9" ht="21">
      <c r="F32" s="23" t="s">
        <v>146</v>
      </c>
    </row>
    <row r="43" spans="1:9" ht="27.6">
      <c r="A43" s="37" t="s">
        <v>194</v>
      </c>
    </row>
    <row r="44" spans="1:9" ht="28.2">
      <c r="A44" s="26" t="s">
        <v>181</v>
      </c>
      <c r="B44" s="26"/>
      <c r="C44" s="26"/>
      <c r="D44" s="26"/>
      <c r="E44" s="26" t="s">
        <v>160</v>
      </c>
      <c r="F44" s="26"/>
      <c r="G44" s="26"/>
      <c r="H44" s="26"/>
      <c r="I44" s="26"/>
    </row>
    <row r="45" spans="1:9" ht="28.2">
      <c r="A45" s="27" t="s">
        <v>123</v>
      </c>
      <c r="B45" s="27">
        <v>3</v>
      </c>
      <c r="C45" s="28"/>
      <c r="D45" s="28"/>
      <c r="E45" s="28"/>
      <c r="F45" s="28"/>
      <c r="G45" s="28"/>
      <c r="H45" s="28"/>
      <c r="I45" s="28"/>
    </row>
    <row r="46" spans="1:9" ht="55.05" customHeight="1">
      <c r="A46" s="29" t="s">
        <v>124</v>
      </c>
      <c r="B46" s="29">
        <v>1</v>
      </c>
      <c r="C46" s="29">
        <v>2</v>
      </c>
      <c r="D46" s="29">
        <v>3</v>
      </c>
      <c r="E46" s="29">
        <v>4</v>
      </c>
      <c r="F46" s="29">
        <v>5</v>
      </c>
      <c r="G46" s="29">
        <v>6</v>
      </c>
      <c r="H46" s="29">
        <v>7</v>
      </c>
      <c r="I46" s="29">
        <v>8</v>
      </c>
    </row>
    <row r="47" spans="1:9" ht="55.05" customHeight="1">
      <c r="A47" s="29" t="s">
        <v>128</v>
      </c>
      <c r="B47" s="31" t="s">
        <v>11</v>
      </c>
      <c r="C47" s="31" t="s">
        <v>4</v>
      </c>
      <c r="D47" s="31" t="s">
        <v>3</v>
      </c>
      <c r="E47" s="31" t="s">
        <v>5</v>
      </c>
      <c r="F47" s="31" t="s">
        <v>3</v>
      </c>
      <c r="G47" s="31" t="s">
        <v>4</v>
      </c>
      <c r="H47" s="31" t="s">
        <v>12</v>
      </c>
      <c r="I47" s="8"/>
    </row>
    <row r="48" spans="1:9" ht="55.05" customHeight="1">
      <c r="A48" s="29" t="s">
        <v>129</v>
      </c>
      <c r="B48" s="32" t="s">
        <v>66</v>
      </c>
      <c r="C48" s="33" t="s">
        <v>82</v>
      </c>
      <c r="D48" s="33" t="s">
        <v>45</v>
      </c>
      <c r="E48" s="32" t="s">
        <v>21</v>
      </c>
      <c r="F48" s="33" t="s">
        <v>38</v>
      </c>
      <c r="G48" s="33" t="s">
        <v>80</v>
      </c>
      <c r="H48" s="32" t="s">
        <v>61</v>
      </c>
      <c r="I48" s="8"/>
    </row>
    <row r="49" spans="1:9" ht="55.05" customHeight="1">
      <c r="A49" s="29" t="s">
        <v>171</v>
      </c>
      <c r="B49" s="8"/>
      <c r="C49" s="8">
        <v>16.55</v>
      </c>
      <c r="D49" s="8">
        <v>16.12</v>
      </c>
      <c r="E49" s="8">
        <v>17.649999999999999</v>
      </c>
      <c r="F49" s="8">
        <v>18.45</v>
      </c>
      <c r="G49" s="8">
        <v>17.66</v>
      </c>
      <c r="H49" s="8">
        <v>18.36</v>
      </c>
      <c r="I49" s="8"/>
    </row>
    <row r="50" spans="1:9" ht="55.05" customHeight="1">
      <c r="A50" s="29" t="s">
        <v>172</v>
      </c>
      <c r="B50" s="8" t="str">
        <f>IFERROR(_xlfn.RANK.EQ(B49,$B$49:$H$49,1),"")</f>
        <v/>
      </c>
      <c r="C50" s="8">
        <f t="shared" ref="C50:G50" si="2">IFERROR(_xlfn.RANK.EQ(C49,$B$49:$H$49,1),"")</f>
        <v>2</v>
      </c>
      <c r="D50" s="8">
        <f t="shared" si="2"/>
        <v>1</v>
      </c>
      <c r="E50" s="8">
        <f t="shared" si="2"/>
        <v>3</v>
      </c>
      <c r="F50" s="8">
        <f t="shared" si="2"/>
        <v>6</v>
      </c>
      <c r="G50" s="8">
        <f t="shared" si="2"/>
        <v>4</v>
      </c>
      <c r="H50" s="8">
        <f>IFERROR(_xlfn.RANK.EQ(H49,$B$49:$H$49,1),"")</f>
        <v>5</v>
      </c>
      <c r="I50" s="8"/>
    </row>
    <row r="52" spans="1:9">
      <c r="B52" t="str">
        <f>IFERROR(_xlfn.RANK.EQ(B49,($B$7:$H$7,$B$28:$H$28,$B$49:$H$49,$B$67:$H$67),1),"")</f>
        <v/>
      </c>
      <c r="C52">
        <f>IFERROR(_xlfn.RANK.EQ(C49,($B$7:$H$7,$B$28:$H$28,$B$49:$H$49,$B$67:$H$67),1),"")</f>
        <v>5</v>
      </c>
      <c r="D52">
        <f>IFERROR(_xlfn.RANK.EQ(D49,($B$7:$H$7,$B$28:$H$28,$B$49:$H$49,$B$67:$H$67),1),"")</f>
        <v>4</v>
      </c>
      <c r="E52">
        <f>IFERROR(_xlfn.RANK.EQ(E49,($B$7:$H$7,$B$28:$H$28,$B$49:$H$49,$B$67:$H$67),1),"")</f>
        <v>13</v>
      </c>
      <c r="F52">
        <f>IFERROR(_xlfn.RANK.EQ(F49,($B$7:$H$7,$B$28:$H$28,$B$49:$H$49,$B$67:$H$67),1),"")</f>
        <v>20</v>
      </c>
      <c r="G52">
        <f>IFERROR(_xlfn.RANK.EQ(G49,($B$7:$H$7,$B$28:$H$28,$B$49:$H$49,$B$67:$H$67),1),"")</f>
        <v>14</v>
      </c>
      <c r="H52">
        <f>IFERROR(_xlfn.RANK.EQ(H49,($B$7:$H$7,$B$28:$H$28,$B$49:$H$49,$B$67:$H$67),1),"")</f>
        <v>19</v>
      </c>
    </row>
    <row r="53" spans="1:9" ht="21">
      <c r="F53" s="23" t="s">
        <v>146</v>
      </c>
    </row>
    <row r="61" spans="1:9" ht="27.6">
      <c r="A61" s="37" t="s">
        <v>194</v>
      </c>
    </row>
    <row r="62" spans="1:9" ht="28.2">
      <c r="A62" s="26" t="s">
        <v>181</v>
      </c>
      <c r="B62" s="26"/>
      <c r="C62" s="26"/>
      <c r="D62" s="26"/>
      <c r="E62" s="26" t="s">
        <v>160</v>
      </c>
      <c r="F62" s="26"/>
      <c r="G62" s="26"/>
      <c r="H62" s="26"/>
      <c r="I62" s="26"/>
    </row>
    <row r="63" spans="1:9" ht="28.2">
      <c r="A63" s="27" t="s">
        <v>123</v>
      </c>
      <c r="B63" s="27">
        <v>4</v>
      </c>
      <c r="C63" s="28"/>
      <c r="D63" s="28"/>
      <c r="E63" s="28"/>
      <c r="F63" s="28"/>
      <c r="G63" s="28"/>
      <c r="H63" s="28"/>
      <c r="I63" s="28"/>
    </row>
    <row r="64" spans="1:9" ht="49.5" customHeight="1">
      <c r="A64" s="29" t="s">
        <v>124</v>
      </c>
      <c r="B64" s="29">
        <v>1</v>
      </c>
      <c r="C64" s="29">
        <v>2</v>
      </c>
      <c r="D64" s="29">
        <v>3</v>
      </c>
      <c r="E64" s="29">
        <v>4</v>
      </c>
      <c r="F64" s="29">
        <v>5</v>
      </c>
      <c r="G64" s="29">
        <v>6</v>
      </c>
      <c r="H64" s="29">
        <v>7</v>
      </c>
      <c r="I64" s="29">
        <v>8</v>
      </c>
    </row>
    <row r="65" spans="1:9" ht="49.5" customHeight="1">
      <c r="A65" s="29" t="s">
        <v>128</v>
      </c>
      <c r="B65" s="31" t="s">
        <v>147</v>
      </c>
      <c r="C65" s="31" t="s">
        <v>4</v>
      </c>
      <c r="D65" s="31" t="s">
        <v>12</v>
      </c>
      <c r="E65" s="31" t="s">
        <v>6</v>
      </c>
      <c r="F65" s="31" t="s">
        <v>3</v>
      </c>
      <c r="G65" s="31" t="s">
        <v>4</v>
      </c>
      <c r="H65" s="31" t="s">
        <v>3</v>
      </c>
      <c r="I65" s="8"/>
    </row>
    <row r="66" spans="1:9" ht="49.5" customHeight="1">
      <c r="A66" s="29" t="s">
        <v>129</v>
      </c>
      <c r="B66" s="31" t="s">
        <v>148</v>
      </c>
      <c r="C66" s="33" t="s">
        <v>74</v>
      </c>
      <c r="D66" s="30" t="s">
        <v>62</v>
      </c>
      <c r="E66" s="34" t="s">
        <v>108</v>
      </c>
      <c r="F66" s="33" t="s">
        <v>48</v>
      </c>
      <c r="G66" s="35" t="s">
        <v>84</v>
      </c>
      <c r="H66" s="33" t="s">
        <v>49</v>
      </c>
      <c r="I66" s="8"/>
    </row>
    <row r="67" spans="1:9" ht="49.5" customHeight="1">
      <c r="A67" s="29" t="s">
        <v>171</v>
      </c>
      <c r="B67" s="8">
        <v>16.55</v>
      </c>
      <c r="C67" s="8">
        <v>18.059999999999999</v>
      </c>
      <c r="D67" s="8"/>
      <c r="E67" s="8"/>
      <c r="F67" s="8">
        <v>15.6</v>
      </c>
      <c r="G67" s="8">
        <v>18.34</v>
      </c>
      <c r="H67" s="8">
        <v>16.600000000000001</v>
      </c>
      <c r="I67" s="8"/>
    </row>
    <row r="68" spans="1:9" ht="49.5" customHeight="1">
      <c r="A68" s="29" t="s">
        <v>172</v>
      </c>
      <c r="B68" s="8">
        <f>IFERROR(_xlfn.RANK.EQ(B67,$B$67:$H$67,1),"")</f>
        <v>2</v>
      </c>
      <c r="C68" s="8">
        <f t="shared" ref="C68:H68" si="3">IFERROR(_xlfn.RANK.EQ(C67,$B$67:$H$67,1),"")</f>
        <v>4</v>
      </c>
      <c r="D68" s="8" t="str">
        <f t="shared" si="3"/>
        <v/>
      </c>
      <c r="E68" s="8" t="str">
        <f t="shared" si="3"/>
        <v/>
      </c>
      <c r="F68" s="8">
        <f t="shared" si="3"/>
        <v>1</v>
      </c>
      <c r="G68" s="8">
        <f t="shared" si="3"/>
        <v>5</v>
      </c>
      <c r="H68" s="8">
        <f t="shared" si="3"/>
        <v>3</v>
      </c>
      <c r="I68" s="8"/>
    </row>
    <row r="70" spans="1:9">
      <c r="B70">
        <f>IFERROR(_xlfn.RANK.EQ(B67,($B$7:$H$7,$B$28:$H$28,$B$49:$H$49,$B$67:$H$67),1),"")</f>
        <v>5</v>
      </c>
      <c r="C70">
        <f>IFERROR(_xlfn.RANK.EQ(C67,($B$7:$H$7,$B$28:$H$28,$B$49:$H$49,$B$67:$H$67),1),"")</f>
        <v>17</v>
      </c>
      <c r="D70" t="str">
        <f>IFERROR(_xlfn.RANK.EQ(D67,($B$7:$H$7,$B$28:$H$28,$B$49:$H$49,$B$67:$H$67),1),"")</f>
        <v/>
      </c>
      <c r="E70" t="str">
        <f>IFERROR(_xlfn.RANK.EQ(E67,($B$7:$H$7,$B$28:$H$28,$B$49:$H$49,$B$67:$H$67),1),"")</f>
        <v/>
      </c>
      <c r="F70">
        <f>IFERROR(_xlfn.RANK.EQ(F67,($B$7:$H$7,$B$28:$H$28,$B$49:$H$49,$B$67:$H$67),1),"")</f>
        <v>2</v>
      </c>
      <c r="G70">
        <f>IFERROR(_xlfn.RANK.EQ(G67,($B$7:$H$7,$B$28:$H$28,$B$49:$H$49,$B$67:$H$67),1),"")</f>
        <v>18</v>
      </c>
      <c r="H70">
        <f>IFERROR(_xlfn.RANK.EQ(H67,($B$7:$H$7,$B$28:$H$28,$B$49:$H$49,$B$67:$H$67),1),"")</f>
        <v>8</v>
      </c>
    </row>
    <row r="74" spans="1:9" ht="21">
      <c r="F74" s="23"/>
    </row>
    <row r="75" spans="1:9" ht="27.6">
      <c r="A75" s="37" t="s">
        <v>194</v>
      </c>
    </row>
    <row r="76" spans="1:9" ht="28.2">
      <c r="A76" s="26" t="s">
        <v>182</v>
      </c>
      <c r="B76" s="26"/>
      <c r="C76" s="26"/>
      <c r="D76" s="26"/>
      <c r="E76" s="26" t="s">
        <v>160</v>
      </c>
      <c r="F76" s="26"/>
      <c r="G76" s="26"/>
      <c r="H76" s="26"/>
      <c r="I76" s="26"/>
    </row>
    <row r="77" spans="1:9" ht="28.2">
      <c r="A77" s="27"/>
      <c r="B77" s="27"/>
      <c r="C77" s="28"/>
      <c r="D77" s="28"/>
      <c r="E77" s="28"/>
      <c r="F77" s="28"/>
      <c r="G77" s="28"/>
      <c r="H77" s="28"/>
      <c r="I77" s="28"/>
    </row>
    <row r="78" spans="1:9" ht="49.95" customHeight="1">
      <c r="A78" s="29" t="s">
        <v>124</v>
      </c>
      <c r="B78" s="29">
        <v>1</v>
      </c>
      <c r="C78" s="29">
        <v>2</v>
      </c>
      <c r="D78" s="29">
        <v>3</v>
      </c>
      <c r="E78" s="29">
        <v>4</v>
      </c>
      <c r="F78" s="29">
        <v>5</v>
      </c>
      <c r="G78" s="29">
        <v>6</v>
      </c>
      <c r="H78" s="29">
        <v>7</v>
      </c>
      <c r="I78" s="29">
        <v>8</v>
      </c>
    </row>
    <row r="79" spans="1:9" ht="49.95" customHeight="1">
      <c r="A79" s="29" t="s">
        <v>128</v>
      </c>
      <c r="B79" s="31" t="s">
        <v>6</v>
      </c>
      <c r="C79" s="31" t="s">
        <v>4</v>
      </c>
      <c r="D79" s="31" t="s">
        <v>4</v>
      </c>
      <c r="E79" s="31" t="s">
        <v>4</v>
      </c>
      <c r="F79" s="31" t="s">
        <v>3</v>
      </c>
      <c r="G79" s="31" t="s">
        <v>3</v>
      </c>
      <c r="H79" s="31" t="s">
        <v>147</v>
      </c>
      <c r="I79" s="31" t="s">
        <v>3</v>
      </c>
    </row>
    <row r="80" spans="1:9" ht="49.95" customHeight="1">
      <c r="A80" s="29" t="s">
        <v>129</v>
      </c>
      <c r="B80" s="34" t="s">
        <v>107</v>
      </c>
      <c r="C80" s="33" t="s">
        <v>82</v>
      </c>
      <c r="D80" s="33" t="s">
        <v>77</v>
      </c>
      <c r="E80" s="33" t="s">
        <v>78</v>
      </c>
      <c r="F80" s="33" t="s">
        <v>48</v>
      </c>
      <c r="G80" s="33" t="s">
        <v>45</v>
      </c>
      <c r="H80" s="31" t="s">
        <v>148</v>
      </c>
      <c r="I80" s="33" t="s">
        <v>49</v>
      </c>
    </row>
    <row r="81" spans="1:9" ht="49.95" customHeight="1">
      <c r="A81" s="29" t="s">
        <v>171</v>
      </c>
      <c r="B81" s="8">
        <v>16.72</v>
      </c>
      <c r="C81" s="8">
        <v>17.04</v>
      </c>
      <c r="D81" s="8">
        <v>17</v>
      </c>
      <c r="E81" s="8">
        <v>16.27</v>
      </c>
      <c r="F81" s="8">
        <v>15.56</v>
      </c>
      <c r="G81" s="8">
        <v>16.600000000000001</v>
      </c>
      <c r="H81" s="8">
        <v>16.100000000000001</v>
      </c>
      <c r="I81" s="8">
        <v>16.899999999999999</v>
      </c>
    </row>
    <row r="82" spans="1:9" ht="49.95" customHeight="1">
      <c r="A82" s="29" t="s">
        <v>172</v>
      </c>
      <c r="B82" s="8">
        <f>_xlfn.RANK.EQ(B81,$B$81:$I$81,1)</f>
        <v>5</v>
      </c>
      <c r="C82" s="8">
        <f t="shared" ref="C82:I82" si="4">_xlfn.RANK.EQ(C81,$B$81:$I$81,1)</f>
        <v>8</v>
      </c>
      <c r="D82" s="8">
        <f t="shared" si="4"/>
        <v>7</v>
      </c>
      <c r="E82" s="8">
        <f t="shared" si="4"/>
        <v>3</v>
      </c>
      <c r="F82" s="8">
        <f t="shared" si="4"/>
        <v>1</v>
      </c>
      <c r="G82" s="8">
        <f t="shared" si="4"/>
        <v>4</v>
      </c>
      <c r="H82" s="8">
        <f t="shared" si="4"/>
        <v>2</v>
      </c>
      <c r="I82" s="8">
        <f t="shared" si="4"/>
        <v>6</v>
      </c>
    </row>
    <row r="88" spans="1:9" ht="21">
      <c r="F88" s="23" t="s">
        <v>146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opLeftCell="A58" workbookViewId="0">
      <selection activeCell="B66" sqref="B66:I69"/>
    </sheetView>
  </sheetViews>
  <sheetFormatPr defaultRowHeight="16.2"/>
  <cols>
    <col min="1" max="9" width="12.88671875" customWidth="1"/>
  </cols>
  <sheetData>
    <row r="1" spans="1:9" ht="27.6">
      <c r="A1" s="37" t="s">
        <v>194</v>
      </c>
    </row>
    <row r="2" spans="1:9" ht="28.2">
      <c r="A2" s="26" t="s">
        <v>162</v>
      </c>
      <c r="B2" s="26"/>
      <c r="C2" s="26"/>
      <c r="D2" s="26"/>
      <c r="E2" s="26" t="s">
        <v>160</v>
      </c>
      <c r="F2" s="26"/>
      <c r="G2" s="26"/>
      <c r="H2" s="26"/>
      <c r="I2" s="26"/>
    </row>
    <row r="3" spans="1:9" ht="28.2">
      <c r="A3" s="27" t="s">
        <v>123</v>
      </c>
      <c r="B3" s="27">
        <v>1</v>
      </c>
      <c r="C3" s="28"/>
      <c r="D3" s="28"/>
      <c r="E3" s="28"/>
      <c r="F3" s="28"/>
      <c r="G3" s="28"/>
      <c r="H3" s="28"/>
      <c r="I3" s="28"/>
    </row>
    <row r="4" spans="1:9" ht="44.55" customHeight="1">
      <c r="A4" s="29" t="s">
        <v>124</v>
      </c>
      <c r="B4" s="29">
        <v>1</v>
      </c>
      <c r="C4" s="29">
        <v>2</v>
      </c>
      <c r="D4" s="29">
        <v>3</v>
      </c>
      <c r="E4" s="29">
        <v>4</v>
      </c>
      <c r="F4" s="29">
        <v>5</v>
      </c>
      <c r="G4" s="29">
        <v>6</v>
      </c>
      <c r="H4" s="29">
        <v>7</v>
      </c>
      <c r="I4" s="29">
        <v>8</v>
      </c>
    </row>
    <row r="5" spans="1:9" ht="44.55" customHeight="1">
      <c r="A5" s="29" t="s">
        <v>128</v>
      </c>
      <c r="B5" s="8"/>
      <c r="C5" s="31" t="s">
        <v>3</v>
      </c>
      <c r="D5" s="31" t="s">
        <v>4</v>
      </c>
      <c r="E5" s="31" t="s">
        <v>6</v>
      </c>
      <c r="F5" s="31" t="s">
        <v>4</v>
      </c>
      <c r="G5" s="31" t="s">
        <v>11</v>
      </c>
      <c r="H5" s="31" t="s">
        <v>4</v>
      </c>
      <c r="I5" s="8"/>
    </row>
    <row r="6" spans="1:9" ht="44.55" customHeight="1">
      <c r="A6" s="29" t="s">
        <v>129</v>
      </c>
      <c r="B6" s="8"/>
      <c r="C6" s="33" t="s">
        <v>56</v>
      </c>
      <c r="D6" s="33" t="s">
        <v>92</v>
      </c>
      <c r="E6" s="43" t="s">
        <v>169</v>
      </c>
      <c r="F6" s="33" t="s">
        <v>94</v>
      </c>
      <c r="G6" s="32" t="s">
        <v>68</v>
      </c>
      <c r="H6" s="33" t="s">
        <v>93</v>
      </c>
      <c r="I6" s="8"/>
    </row>
    <row r="7" spans="1:9" ht="44.55" customHeight="1">
      <c r="A7" s="29" t="s">
        <v>171</v>
      </c>
      <c r="B7" s="8"/>
      <c r="C7" s="8">
        <v>10.218999999999999</v>
      </c>
      <c r="D7" s="8">
        <v>10.593999999999999</v>
      </c>
      <c r="E7" s="8">
        <v>9.6</v>
      </c>
      <c r="F7" s="8">
        <v>11.2</v>
      </c>
      <c r="G7" s="8">
        <v>11.11</v>
      </c>
      <c r="H7" s="8">
        <v>10.6</v>
      </c>
      <c r="I7" s="8"/>
    </row>
    <row r="8" spans="1:9" ht="44.55" customHeight="1">
      <c r="A8" s="29" t="s">
        <v>172</v>
      </c>
      <c r="B8" s="8"/>
      <c r="C8" s="8">
        <f>IFERROR(_xlfn.RANK.EQ(C7,$C$7:$H$7,1),"")</f>
        <v>2</v>
      </c>
      <c r="D8" s="8">
        <f t="shared" ref="D8:H8" si="0">IFERROR(_xlfn.RANK.EQ(D7,$C$7:$H$7,1),"")</f>
        <v>3</v>
      </c>
      <c r="E8" s="8">
        <f t="shared" si="0"/>
        <v>1</v>
      </c>
      <c r="F8" s="8">
        <f t="shared" si="0"/>
        <v>6</v>
      </c>
      <c r="G8" s="8">
        <f t="shared" si="0"/>
        <v>5</v>
      </c>
      <c r="H8" s="8">
        <f t="shared" si="0"/>
        <v>4</v>
      </c>
      <c r="I8" s="8"/>
    </row>
    <row r="10" spans="1:9">
      <c r="C10">
        <f>IFERROR(_xlfn.RANK.EQ(C7,($C$7:$H$7,$C$28:$H$28,$C$49:$G$49),1),"")</f>
        <v>2</v>
      </c>
      <c r="D10">
        <f>IFERROR(_xlfn.RANK.EQ(D7,($C$7:$H$7,$C$28:$H$28,$C$49:$G$49),1),"")</f>
        <v>8</v>
      </c>
      <c r="E10">
        <f>IFERROR(_xlfn.RANK.EQ(E7,($C$7:$H$7,$C$28:$H$28,$C$49:$G$49),1),"")</f>
        <v>1</v>
      </c>
      <c r="F10">
        <f>IFERROR(_xlfn.RANK.EQ(F7,($C$7:$H$7,$C$28:$H$28,$C$49:$G$49),1),"")</f>
        <v>15</v>
      </c>
      <c r="G10">
        <f>IFERROR(_xlfn.RANK.EQ(G7,($C$7:$H$7,$C$28:$H$28,$C$49:$G$49),1),"")</f>
        <v>14</v>
      </c>
      <c r="H10">
        <f>IFERROR(_xlfn.RANK.EQ(H7,($C$7:$H$7,$C$28:$H$28,$C$49:$G$49),1),"")</f>
        <v>9</v>
      </c>
    </row>
    <row r="11" spans="1:9" ht="21">
      <c r="F11" s="23" t="s">
        <v>146</v>
      </c>
    </row>
    <row r="22" spans="1:9" ht="27.6">
      <c r="A22" s="37" t="s">
        <v>194</v>
      </c>
    </row>
    <row r="23" spans="1:9" ht="28.2">
      <c r="A23" s="26" t="s">
        <v>162</v>
      </c>
      <c r="B23" s="26"/>
      <c r="C23" s="26"/>
      <c r="D23" s="26"/>
      <c r="E23" s="26" t="s">
        <v>160</v>
      </c>
      <c r="F23" s="26"/>
      <c r="G23" s="26"/>
      <c r="H23" s="26"/>
      <c r="I23" s="26"/>
    </row>
    <row r="24" spans="1:9" ht="28.2">
      <c r="A24" s="27" t="s">
        <v>123</v>
      </c>
      <c r="B24" s="27">
        <v>2</v>
      </c>
      <c r="C24" s="28"/>
      <c r="D24" s="28"/>
      <c r="E24" s="28"/>
      <c r="F24" s="28"/>
      <c r="G24" s="28"/>
      <c r="H24" s="28"/>
      <c r="I24" s="28"/>
    </row>
    <row r="25" spans="1:9" ht="43.95" customHeight="1">
      <c r="A25" s="29" t="s">
        <v>124</v>
      </c>
      <c r="B25" s="29">
        <v>1</v>
      </c>
      <c r="C25" s="29">
        <v>2</v>
      </c>
      <c r="D25" s="29">
        <v>3</v>
      </c>
      <c r="E25" s="29">
        <v>4</v>
      </c>
      <c r="F25" s="29">
        <v>5</v>
      </c>
      <c r="G25" s="29">
        <v>6</v>
      </c>
      <c r="H25" s="29">
        <v>7</v>
      </c>
      <c r="I25" s="29">
        <v>8</v>
      </c>
    </row>
    <row r="26" spans="1:9" ht="43.95" customHeight="1">
      <c r="A26" s="29" t="s">
        <v>128</v>
      </c>
      <c r="B26" s="8"/>
      <c r="C26" s="31" t="s">
        <v>4</v>
      </c>
      <c r="D26" s="31" t="s">
        <v>11</v>
      </c>
      <c r="E26" s="31" t="s">
        <v>4</v>
      </c>
      <c r="F26" s="31" t="s">
        <v>3</v>
      </c>
      <c r="G26" s="31" t="s">
        <v>4</v>
      </c>
      <c r="H26" s="31" t="s">
        <v>8</v>
      </c>
      <c r="I26" s="8"/>
    </row>
    <row r="27" spans="1:9" ht="43.95" customHeight="1">
      <c r="A27" s="29" t="s">
        <v>129</v>
      </c>
      <c r="B27" s="8"/>
      <c r="C27" s="33" t="s">
        <v>95</v>
      </c>
      <c r="D27" s="32" t="s">
        <v>67</v>
      </c>
      <c r="E27" s="33" t="s">
        <v>97</v>
      </c>
      <c r="F27" s="33" t="s">
        <v>57</v>
      </c>
      <c r="G27" s="33" t="s">
        <v>96</v>
      </c>
      <c r="H27" s="33" t="s">
        <v>27</v>
      </c>
      <c r="I27" s="8"/>
    </row>
    <row r="28" spans="1:9" ht="43.95" customHeight="1">
      <c r="A28" s="29" t="s">
        <v>171</v>
      </c>
      <c r="B28" s="8"/>
      <c r="C28" s="8">
        <v>11.004</v>
      </c>
      <c r="D28" s="8">
        <v>10.62</v>
      </c>
      <c r="E28" s="8">
        <v>10.34</v>
      </c>
      <c r="F28" s="8">
        <v>10.5</v>
      </c>
      <c r="G28" s="8">
        <v>10.57</v>
      </c>
      <c r="H28" s="8">
        <v>10.35</v>
      </c>
      <c r="I28" s="8"/>
    </row>
    <row r="29" spans="1:9" ht="43.95" customHeight="1">
      <c r="A29" s="29" t="s">
        <v>172</v>
      </c>
      <c r="B29" s="8"/>
      <c r="C29" s="8">
        <f>IFERROR(_xlfn.RANK.EQ(C28,$C$28:$H$28,1),"")</f>
        <v>6</v>
      </c>
      <c r="D29" s="8">
        <f t="shared" ref="D29:H29" si="1">IFERROR(_xlfn.RANK.EQ(D28,$C$28:$H$28,1),"")</f>
        <v>5</v>
      </c>
      <c r="E29" s="8">
        <f t="shared" si="1"/>
        <v>1</v>
      </c>
      <c r="F29" s="8">
        <f t="shared" si="1"/>
        <v>3</v>
      </c>
      <c r="G29" s="8">
        <f t="shared" si="1"/>
        <v>4</v>
      </c>
      <c r="H29" s="8">
        <f t="shared" si="1"/>
        <v>2</v>
      </c>
      <c r="I29" s="8"/>
    </row>
    <row r="31" spans="1:9">
      <c r="C31">
        <f>IFERROR(_xlfn.RANK.EQ(C28,($C$7:$H$7,$C$28:$H$28,$C$49:$G$49),1),"")</f>
        <v>12</v>
      </c>
      <c r="D31">
        <f>IFERROR(_xlfn.RANK.EQ(D28,($C$7:$H$7,$C$28:$H$28,$C$49:$G$49),1),"")</f>
        <v>10</v>
      </c>
      <c r="E31">
        <f>IFERROR(_xlfn.RANK.EQ(E28,($C$7:$H$7,$C$28:$H$28,$C$49:$G$49),1),"")</f>
        <v>4</v>
      </c>
      <c r="F31">
        <f>IFERROR(_xlfn.RANK.EQ(F28,($C$7:$H$7,$C$28:$H$28,$C$49:$G$49),1),"")</f>
        <v>6</v>
      </c>
      <c r="G31">
        <f>IFERROR(_xlfn.RANK.EQ(G28,($C$7:$H$7,$C$28:$H$28,$C$49:$G$49),1),"")</f>
        <v>7</v>
      </c>
      <c r="H31">
        <f>IFERROR(_xlfn.RANK.EQ(H28,($C$7:$H$7,$C$28:$H$28,$C$49:$G$49),1),"")</f>
        <v>5</v>
      </c>
    </row>
    <row r="32" spans="1:9" ht="21">
      <c r="F32" s="23" t="s">
        <v>146</v>
      </c>
    </row>
    <row r="43" spans="1:9" ht="27.6">
      <c r="A43" s="37" t="s">
        <v>194</v>
      </c>
    </row>
    <row r="44" spans="1:9" ht="28.2">
      <c r="A44" s="26" t="s">
        <v>162</v>
      </c>
      <c r="B44" s="26"/>
      <c r="C44" s="26"/>
      <c r="D44" s="26"/>
      <c r="E44" s="26" t="s">
        <v>160</v>
      </c>
      <c r="F44" s="26"/>
      <c r="G44" s="26"/>
      <c r="H44" s="26"/>
      <c r="I44" s="26"/>
    </row>
    <row r="45" spans="1:9" ht="28.2">
      <c r="A45" s="27" t="s">
        <v>123</v>
      </c>
      <c r="B45" s="27">
        <v>3</v>
      </c>
      <c r="C45" s="28"/>
      <c r="D45" s="28"/>
      <c r="E45" s="28"/>
      <c r="F45" s="28"/>
      <c r="G45" s="28"/>
      <c r="H45" s="28"/>
      <c r="I45" s="28"/>
    </row>
    <row r="46" spans="1:9" ht="46.5" customHeight="1">
      <c r="A46" s="29" t="s">
        <v>124</v>
      </c>
      <c r="B46" s="29">
        <v>1</v>
      </c>
      <c r="C46" s="29">
        <v>2</v>
      </c>
      <c r="D46" s="29">
        <v>3</v>
      </c>
      <c r="E46" s="29">
        <v>4</v>
      </c>
      <c r="F46" s="29">
        <v>5</v>
      </c>
      <c r="G46" s="29">
        <v>6</v>
      </c>
      <c r="H46" s="29">
        <v>7</v>
      </c>
      <c r="I46" s="29">
        <v>8</v>
      </c>
    </row>
    <row r="47" spans="1:9" ht="46.5" customHeight="1">
      <c r="A47" s="29" t="s">
        <v>128</v>
      </c>
      <c r="B47" s="8"/>
      <c r="C47" s="31" t="s">
        <v>11</v>
      </c>
      <c r="D47" s="31" t="s">
        <v>4</v>
      </c>
      <c r="E47" s="31" t="s">
        <v>4</v>
      </c>
      <c r="F47" s="31" t="s">
        <v>7</v>
      </c>
      <c r="G47" s="31" t="s">
        <v>4</v>
      </c>
      <c r="H47" s="29"/>
      <c r="I47" s="8"/>
    </row>
    <row r="48" spans="1:9" ht="46.5" customHeight="1">
      <c r="A48" s="29" t="s">
        <v>129</v>
      </c>
      <c r="B48" s="8"/>
      <c r="C48" s="32" t="s">
        <v>69</v>
      </c>
      <c r="D48" s="33" t="s">
        <v>99</v>
      </c>
      <c r="E48" s="33" t="s">
        <v>100</v>
      </c>
      <c r="F48" s="33" t="s">
        <v>118</v>
      </c>
      <c r="G48" s="33" t="s">
        <v>98</v>
      </c>
      <c r="H48" s="29"/>
      <c r="I48" s="8"/>
    </row>
    <row r="49" spans="1:9" ht="46.5" customHeight="1">
      <c r="A49" s="29" t="s">
        <v>171</v>
      </c>
      <c r="B49" s="8"/>
      <c r="C49" s="8">
        <v>11.66</v>
      </c>
      <c r="D49" s="8">
        <v>11.09</v>
      </c>
      <c r="E49" s="8">
        <v>11.58</v>
      </c>
      <c r="F49" s="8">
        <v>10.8</v>
      </c>
      <c r="G49" s="8">
        <v>10.33</v>
      </c>
      <c r="H49" s="8"/>
      <c r="I49" s="8"/>
    </row>
    <row r="50" spans="1:9" ht="46.5" customHeight="1">
      <c r="A50" s="29" t="s">
        <v>172</v>
      </c>
      <c r="B50" s="8"/>
      <c r="C50" s="8">
        <f>IFERROR(_xlfn.RANK.EQ(C49,$C$49:$G$49,1),"")</f>
        <v>5</v>
      </c>
      <c r="D50" s="8">
        <f t="shared" ref="D50:G50" si="2">IFERROR(_xlfn.RANK.EQ(D49,$C$49:$G$49,1),"")</f>
        <v>3</v>
      </c>
      <c r="E50" s="8">
        <f t="shared" si="2"/>
        <v>4</v>
      </c>
      <c r="F50" s="8">
        <f t="shared" si="2"/>
        <v>2</v>
      </c>
      <c r="G50" s="8">
        <f t="shared" si="2"/>
        <v>1</v>
      </c>
      <c r="H50" s="8"/>
      <c r="I50" s="8"/>
    </row>
    <row r="52" spans="1:9">
      <c r="C52">
        <f>IFERROR(_xlfn.RANK.EQ(C49,($C$7:$H$7,$C$28:$H$28,$C$49:$G$49),1),"")</f>
        <v>17</v>
      </c>
      <c r="D52">
        <f>IFERROR(_xlfn.RANK.EQ(D49,($C$7:$H$7,$C$28:$H$28,$C$49:$G$49),1),"")</f>
        <v>13</v>
      </c>
      <c r="E52">
        <f>IFERROR(_xlfn.RANK.EQ(E49,($C$7:$H$7,$C$28:$H$28,$C$49:$G$49),1),"")</f>
        <v>16</v>
      </c>
      <c r="F52">
        <f>IFERROR(_xlfn.RANK.EQ(F49,($C$7:$H$7,$C$28:$H$28,$C$49:$G$49),1),"")</f>
        <v>11</v>
      </c>
      <c r="G52">
        <f>IFERROR(_xlfn.RANK.EQ(G49,($C$7:$H$7,$C$28:$H$28,$C$49:$G$49),1),"")</f>
        <v>3</v>
      </c>
    </row>
    <row r="53" spans="1:9" ht="21">
      <c r="F53" s="23" t="s">
        <v>146</v>
      </c>
    </row>
    <row r="62" spans="1:9" ht="27.6">
      <c r="A62" s="37" t="s">
        <v>194</v>
      </c>
    </row>
    <row r="63" spans="1:9" ht="28.2">
      <c r="A63" s="26" t="s">
        <v>178</v>
      </c>
      <c r="B63" s="26"/>
      <c r="C63" s="26"/>
      <c r="D63" s="26"/>
      <c r="E63" s="26" t="s">
        <v>160</v>
      </c>
      <c r="F63" s="26"/>
      <c r="G63" s="26"/>
      <c r="H63" s="26"/>
      <c r="I63" s="26"/>
    </row>
    <row r="64" spans="1:9" ht="28.2">
      <c r="A64" s="27"/>
      <c r="B64" s="27"/>
      <c r="C64" s="28"/>
      <c r="D64" s="28"/>
      <c r="E64" s="28"/>
      <c r="F64" s="28"/>
      <c r="G64" s="28"/>
      <c r="H64" s="28"/>
      <c r="I64" s="28"/>
    </row>
    <row r="65" spans="1:9" ht="48.45" customHeight="1">
      <c r="A65" s="29" t="s">
        <v>124</v>
      </c>
      <c r="B65" s="29">
        <v>1</v>
      </c>
      <c r="C65" s="29">
        <v>2</v>
      </c>
      <c r="D65" s="29">
        <v>3</v>
      </c>
      <c r="E65" s="29">
        <v>4</v>
      </c>
      <c r="F65" s="29">
        <v>5</v>
      </c>
      <c r="G65" s="29">
        <v>6</v>
      </c>
      <c r="H65" s="29">
        <v>7</v>
      </c>
      <c r="I65" s="29">
        <v>8</v>
      </c>
    </row>
    <row r="66" spans="1:9" ht="48.45" customHeight="1">
      <c r="A66" s="29" t="s">
        <v>128</v>
      </c>
      <c r="B66" s="31" t="s">
        <v>4</v>
      </c>
      <c r="C66" s="31" t="s">
        <v>8</v>
      </c>
      <c r="D66" s="31" t="s">
        <v>4</v>
      </c>
      <c r="E66" s="31" t="s">
        <v>6</v>
      </c>
      <c r="F66" s="31" t="s">
        <v>3</v>
      </c>
      <c r="G66" s="31" t="s">
        <v>4</v>
      </c>
      <c r="H66" s="31" t="s">
        <v>3</v>
      </c>
      <c r="I66" s="31" t="s">
        <v>4</v>
      </c>
    </row>
    <row r="67" spans="1:9" ht="48.45" customHeight="1">
      <c r="A67" s="29" t="s">
        <v>129</v>
      </c>
      <c r="B67" s="33" t="s">
        <v>96</v>
      </c>
      <c r="C67" s="33" t="s">
        <v>27</v>
      </c>
      <c r="D67" s="33" t="s">
        <v>98</v>
      </c>
      <c r="E67" s="31" t="s">
        <v>169</v>
      </c>
      <c r="F67" s="33" t="s">
        <v>56</v>
      </c>
      <c r="G67" s="33" t="s">
        <v>97</v>
      </c>
      <c r="H67" s="33" t="s">
        <v>57</v>
      </c>
      <c r="I67" s="33" t="s">
        <v>92</v>
      </c>
    </row>
    <row r="68" spans="1:9" ht="48.45" customHeight="1">
      <c r="A68" s="29" t="s">
        <v>171</v>
      </c>
      <c r="B68" s="8">
        <v>10.62</v>
      </c>
      <c r="C68" s="8">
        <v>10.199999999999999</v>
      </c>
      <c r="D68" s="8">
        <v>10.25</v>
      </c>
      <c r="E68" s="8">
        <v>9.58</v>
      </c>
      <c r="F68" s="8">
        <v>10.32</v>
      </c>
      <c r="G68" s="8">
        <v>10.8</v>
      </c>
      <c r="H68" s="8">
        <v>10.58</v>
      </c>
      <c r="I68" s="8">
        <v>10.75</v>
      </c>
    </row>
    <row r="69" spans="1:9" ht="48.45" customHeight="1">
      <c r="A69" s="29" t="s">
        <v>172</v>
      </c>
      <c r="B69" s="8">
        <f>_xlfn.RANK.EQ(B68,$B$68:$I$68,1)</f>
        <v>6</v>
      </c>
      <c r="C69" s="8">
        <f t="shared" ref="C69:I69" si="3">_xlfn.RANK.EQ(C68,$B$68:$I$68,1)</f>
        <v>2</v>
      </c>
      <c r="D69" s="8">
        <f t="shared" si="3"/>
        <v>3</v>
      </c>
      <c r="E69" s="8">
        <f t="shared" si="3"/>
        <v>1</v>
      </c>
      <c r="F69" s="8">
        <f t="shared" si="3"/>
        <v>4</v>
      </c>
      <c r="G69" s="8">
        <f t="shared" si="3"/>
        <v>8</v>
      </c>
      <c r="H69" s="8">
        <f t="shared" si="3"/>
        <v>5</v>
      </c>
      <c r="I69" s="8">
        <f t="shared" si="3"/>
        <v>7</v>
      </c>
    </row>
    <row r="75" spans="1:9" ht="21">
      <c r="F75" s="23" t="s">
        <v>146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topLeftCell="A58" workbookViewId="0">
      <selection activeCell="B68" sqref="B68:I71"/>
    </sheetView>
  </sheetViews>
  <sheetFormatPr defaultRowHeight="16.2"/>
  <cols>
    <col min="1" max="9" width="14" customWidth="1"/>
  </cols>
  <sheetData>
    <row r="1" spans="1:9" ht="27.6">
      <c r="A1" s="37" t="s">
        <v>194</v>
      </c>
    </row>
    <row r="2" spans="1:9" ht="28.2">
      <c r="A2" s="26" t="s">
        <v>180</v>
      </c>
      <c r="B2" s="26"/>
      <c r="C2" s="26"/>
      <c r="D2" s="26"/>
      <c r="E2" s="26" t="s">
        <v>160</v>
      </c>
      <c r="F2" s="26"/>
      <c r="G2" s="26"/>
      <c r="H2" s="26"/>
      <c r="I2" s="26"/>
    </row>
    <row r="3" spans="1:9" ht="28.2">
      <c r="A3" s="27" t="s">
        <v>123</v>
      </c>
      <c r="B3" s="27">
        <v>1</v>
      </c>
      <c r="C3" s="28"/>
      <c r="D3" s="28"/>
      <c r="E3" s="28"/>
      <c r="F3" s="28"/>
      <c r="G3" s="28"/>
      <c r="H3" s="28"/>
      <c r="I3" s="28"/>
    </row>
    <row r="4" spans="1:9" ht="44.55" customHeight="1">
      <c r="A4" s="29" t="s">
        <v>124</v>
      </c>
      <c r="B4" s="29">
        <v>1</v>
      </c>
      <c r="C4" s="29">
        <v>2</v>
      </c>
      <c r="D4" s="29">
        <v>3</v>
      </c>
      <c r="E4" s="29">
        <v>4</v>
      </c>
      <c r="F4" s="29">
        <v>5</v>
      </c>
      <c r="G4" s="29">
        <v>6</v>
      </c>
      <c r="H4" s="29">
        <v>7</v>
      </c>
      <c r="I4" s="29">
        <v>8</v>
      </c>
    </row>
    <row r="5" spans="1:9" ht="44.55" customHeight="1">
      <c r="A5" s="29" t="s">
        <v>128</v>
      </c>
      <c r="B5" s="8"/>
      <c r="C5" s="29" t="s">
        <v>154</v>
      </c>
      <c r="D5" s="29" t="s">
        <v>163</v>
      </c>
      <c r="E5" s="29" t="s">
        <v>164</v>
      </c>
      <c r="F5" s="29" t="s">
        <v>154</v>
      </c>
      <c r="G5" s="29" t="s">
        <v>137</v>
      </c>
      <c r="H5" s="29" t="s">
        <v>154</v>
      </c>
      <c r="I5" s="8"/>
    </row>
    <row r="6" spans="1:9" ht="44.55" customHeight="1">
      <c r="A6" s="29" t="s">
        <v>129</v>
      </c>
      <c r="B6" s="8"/>
      <c r="C6" s="29" t="s">
        <v>165</v>
      </c>
      <c r="D6" s="29" t="s">
        <v>166</v>
      </c>
      <c r="E6" s="29" t="s">
        <v>167</v>
      </c>
      <c r="F6" s="29" t="s">
        <v>168</v>
      </c>
      <c r="G6" s="29" t="s">
        <v>169</v>
      </c>
      <c r="H6" s="29" t="s">
        <v>170</v>
      </c>
      <c r="I6" s="8"/>
    </row>
    <row r="7" spans="1:9" ht="44.55" customHeight="1">
      <c r="A7" s="29" t="s">
        <v>171</v>
      </c>
      <c r="B7" s="8"/>
      <c r="C7" s="8">
        <v>17.38</v>
      </c>
      <c r="D7" s="8">
        <v>16.96</v>
      </c>
      <c r="E7" s="8">
        <v>18.559999999999999</v>
      </c>
      <c r="F7" s="8">
        <v>16.600000000000001</v>
      </c>
      <c r="G7" s="8">
        <v>19.07</v>
      </c>
      <c r="H7" s="8">
        <v>17.3</v>
      </c>
      <c r="I7" s="8"/>
    </row>
    <row r="8" spans="1:9" ht="44.55" customHeight="1">
      <c r="A8" s="29" t="s">
        <v>172</v>
      </c>
      <c r="B8" s="8"/>
      <c r="C8" s="8">
        <f>IFERROR(_xlfn.RANK.EQ(C7,$C$7:$H$7,1),"")</f>
        <v>4</v>
      </c>
      <c r="D8" s="8">
        <f t="shared" ref="D8:H8" si="0">IFERROR(_xlfn.RANK.EQ(D7,$C$7:$H$7,1),"")</f>
        <v>2</v>
      </c>
      <c r="E8" s="8">
        <f t="shared" si="0"/>
        <v>5</v>
      </c>
      <c r="F8" s="8">
        <f t="shared" si="0"/>
        <v>1</v>
      </c>
      <c r="G8" s="8">
        <f t="shared" si="0"/>
        <v>6</v>
      </c>
      <c r="H8" s="8">
        <f t="shared" si="0"/>
        <v>3</v>
      </c>
      <c r="I8" s="8"/>
    </row>
    <row r="10" spans="1:9">
      <c r="C10">
        <f>IFERROR(_xlfn.RANK.EQ(C7,($C$7:$H$7,$C$28:$H$28,$C$49:$G$49),1),"")</f>
        <v>6</v>
      </c>
      <c r="D10">
        <f>IFERROR(_xlfn.RANK.EQ(D7,($C$7:$H$7,$C$28:$H$28,$C$49:$G$49),1),"")</f>
        <v>3</v>
      </c>
      <c r="E10">
        <f>IFERROR(_xlfn.RANK.EQ(E7,($C$7:$H$7,$C$28:$H$28,$C$49:$G$49),1),"")</f>
        <v>13</v>
      </c>
      <c r="F10">
        <f>IFERROR(_xlfn.RANK.EQ(F7,($C$7:$H$7,$C$28:$H$28,$C$49:$G$49),1),"")</f>
        <v>2</v>
      </c>
      <c r="G10">
        <f>IFERROR(_xlfn.RANK.EQ(G7,($C$7:$H$7,$C$28:$H$28,$C$49:$G$49),1),"")</f>
        <v>16</v>
      </c>
      <c r="H10">
        <f>IFERROR(_xlfn.RANK.EQ(H7,($C$7:$H$7,$C$28:$H$28,$C$49:$G$49),1),"")</f>
        <v>5</v>
      </c>
    </row>
    <row r="11" spans="1:9" ht="21">
      <c r="F11" s="23" t="s">
        <v>146</v>
      </c>
    </row>
    <row r="22" spans="1:9" ht="27.6">
      <c r="A22" s="37" t="s">
        <v>194</v>
      </c>
    </row>
    <row r="23" spans="1:9" ht="28.2">
      <c r="A23" s="26" t="s">
        <v>180</v>
      </c>
      <c r="B23" s="26"/>
      <c r="C23" s="26"/>
      <c r="D23" s="26"/>
      <c r="E23" s="26" t="s">
        <v>160</v>
      </c>
      <c r="F23" s="26"/>
      <c r="G23" s="26"/>
      <c r="H23" s="26"/>
      <c r="I23" s="26"/>
    </row>
    <row r="24" spans="1:9" ht="28.2">
      <c r="A24" s="27" t="s">
        <v>123</v>
      </c>
      <c r="B24" s="27">
        <v>2</v>
      </c>
      <c r="C24" s="28"/>
      <c r="D24" s="28"/>
      <c r="E24" s="28"/>
      <c r="F24" s="28"/>
      <c r="G24" s="28"/>
      <c r="H24" s="28"/>
      <c r="I24" s="28"/>
    </row>
    <row r="25" spans="1:9" ht="43.5" customHeight="1">
      <c r="A25" s="29" t="s">
        <v>124</v>
      </c>
      <c r="B25" s="29">
        <v>1</v>
      </c>
      <c r="C25" s="29">
        <v>2</v>
      </c>
      <c r="D25" s="29">
        <v>3</v>
      </c>
      <c r="E25" s="29">
        <v>4</v>
      </c>
      <c r="F25" s="29">
        <v>5</v>
      </c>
      <c r="G25" s="29">
        <v>6</v>
      </c>
      <c r="H25" s="29">
        <v>7</v>
      </c>
      <c r="I25" s="29">
        <v>8</v>
      </c>
    </row>
    <row r="26" spans="1:9" ht="43.5" customHeight="1">
      <c r="A26" s="29" t="s">
        <v>128</v>
      </c>
      <c r="B26" s="8"/>
      <c r="C26" s="29" t="s">
        <v>147</v>
      </c>
      <c r="D26" s="29" t="s">
        <v>164</v>
      </c>
      <c r="E26" s="29" t="s">
        <v>154</v>
      </c>
      <c r="F26" s="29" t="s">
        <v>139</v>
      </c>
      <c r="G26" s="29" t="s">
        <v>163</v>
      </c>
      <c r="H26" s="29" t="s">
        <v>154</v>
      </c>
      <c r="I26" s="8"/>
    </row>
    <row r="27" spans="1:9" ht="43.5" customHeight="1">
      <c r="A27" s="29" t="s">
        <v>129</v>
      </c>
      <c r="B27" s="8"/>
      <c r="C27" s="29" t="s">
        <v>173</v>
      </c>
      <c r="D27" s="29" t="s">
        <v>174</v>
      </c>
      <c r="E27" s="29" t="s">
        <v>175</v>
      </c>
      <c r="F27" s="29" t="s">
        <v>140</v>
      </c>
      <c r="G27" s="29" t="s">
        <v>176</v>
      </c>
      <c r="H27" s="29" t="s">
        <v>177</v>
      </c>
      <c r="I27" s="8"/>
    </row>
    <row r="28" spans="1:9" ht="43.5" customHeight="1">
      <c r="A28" s="29" t="s">
        <v>171</v>
      </c>
      <c r="B28" s="8"/>
      <c r="C28" s="8">
        <v>18.04</v>
      </c>
      <c r="D28" s="8">
        <v>17.149999999999999</v>
      </c>
      <c r="E28" s="8">
        <v>18.559999999999999</v>
      </c>
      <c r="F28" s="8">
        <v>16.3</v>
      </c>
      <c r="G28" s="8">
        <v>18.78</v>
      </c>
      <c r="H28" s="8">
        <v>17.63</v>
      </c>
      <c r="I28" s="8"/>
    </row>
    <row r="29" spans="1:9" ht="43.5" customHeight="1">
      <c r="A29" s="29" t="s">
        <v>172</v>
      </c>
      <c r="B29" s="8"/>
      <c r="C29" s="8">
        <f>IFERROR(_xlfn.RANK.EQ(C28,$C$28:$H$28,1),"")</f>
        <v>4</v>
      </c>
      <c r="D29" s="8">
        <f t="shared" ref="D29:H29" si="1">IFERROR(_xlfn.RANK.EQ(D28,$C$28:$H$28,1),"")</f>
        <v>2</v>
      </c>
      <c r="E29" s="8">
        <f t="shared" si="1"/>
        <v>5</v>
      </c>
      <c r="F29" s="8">
        <f t="shared" si="1"/>
        <v>1</v>
      </c>
      <c r="G29" s="8">
        <f t="shared" si="1"/>
        <v>6</v>
      </c>
      <c r="H29" s="8">
        <f t="shared" si="1"/>
        <v>3</v>
      </c>
      <c r="I29" s="8"/>
    </row>
    <row r="31" spans="1:9">
      <c r="C31">
        <f>IFERROR(_xlfn.RANK.EQ(C28,($C$7:$H$7,$C$28:$H$28,$C$49:$G$49),1),"")</f>
        <v>10</v>
      </c>
      <c r="D31">
        <f>IFERROR(_xlfn.RANK.EQ(D28,($C$7:$H$7,$C$28:$H$28,$C$49:$G$49),1),"")</f>
        <v>4</v>
      </c>
      <c r="E31">
        <f>IFERROR(_xlfn.RANK.EQ(E28,($C$7:$H$7,$C$28:$H$28,$C$49:$G$49),1),"")</f>
        <v>13</v>
      </c>
      <c r="F31">
        <f>IFERROR(_xlfn.RANK.EQ(F28,($C$7:$H$7,$C$28:$H$28,$C$49:$G$49),1),"")</f>
        <v>1</v>
      </c>
      <c r="G31">
        <f>IFERROR(_xlfn.RANK.EQ(G28,($C$7:$H$7,$C$28:$H$28,$C$49:$G$49),1),"")</f>
        <v>15</v>
      </c>
      <c r="H31">
        <f>IFERROR(_xlfn.RANK.EQ(H28,($C$7:$H$7,$C$28:$H$28,$C$49:$G$49),1),"")</f>
        <v>9</v>
      </c>
    </row>
    <row r="32" spans="1:9" ht="21">
      <c r="F32" s="23" t="s">
        <v>146</v>
      </c>
    </row>
    <row r="43" spans="1:9" ht="27.6">
      <c r="A43" s="37" t="s">
        <v>194</v>
      </c>
    </row>
    <row r="44" spans="1:9" ht="28.2">
      <c r="A44" s="26" t="s">
        <v>180</v>
      </c>
      <c r="B44" s="26"/>
      <c r="C44" s="26"/>
      <c r="D44" s="26"/>
      <c r="E44" s="26" t="s">
        <v>160</v>
      </c>
      <c r="F44" s="26"/>
      <c r="G44" s="26"/>
      <c r="H44" s="26"/>
      <c r="I44" s="26"/>
    </row>
    <row r="45" spans="1:9" ht="28.2">
      <c r="A45" s="27" t="s">
        <v>123</v>
      </c>
      <c r="B45" s="27">
        <v>3</v>
      </c>
      <c r="C45" s="28"/>
      <c r="D45" s="28"/>
      <c r="E45" s="28"/>
      <c r="F45" s="28"/>
      <c r="G45" s="28"/>
      <c r="H45" s="28"/>
      <c r="I45" s="28"/>
    </row>
    <row r="46" spans="1:9" ht="46.05" customHeight="1">
      <c r="A46" s="29" t="s">
        <v>124</v>
      </c>
      <c r="B46" s="29">
        <v>1</v>
      </c>
      <c r="C46" s="29">
        <v>2</v>
      </c>
      <c r="D46" s="29">
        <v>3</v>
      </c>
      <c r="E46" s="29">
        <v>4</v>
      </c>
      <c r="F46" s="29">
        <v>5</v>
      </c>
      <c r="G46" s="29">
        <v>6</v>
      </c>
      <c r="H46" s="29">
        <v>7</v>
      </c>
      <c r="I46" s="29">
        <v>8</v>
      </c>
    </row>
    <row r="47" spans="1:9" ht="46.05" customHeight="1">
      <c r="A47" s="29" t="s">
        <v>128</v>
      </c>
      <c r="B47" s="8"/>
      <c r="C47" s="31" t="s">
        <v>11</v>
      </c>
      <c r="D47" s="31" t="s">
        <v>4</v>
      </c>
      <c r="E47" s="31" t="s">
        <v>3</v>
      </c>
      <c r="F47" s="31" t="s">
        <v>4</v>
      </c>
      <c r="G47" s="31" t="s">
        <v>8</v>
      </c>
      <c r="H47" s="29"/>
      <c r="I47" s="8"/>
    </row>
    <row r="48" spans="1:9" ht="46.05" customHeight="1">
      <c r="A48" s="29" t="s">
        <v>129</v>
      </c>
      <c r="B48" s="8"/>
      <c r="C48" s="32" t="s">
        <v>69</v>
      </c>
      <c r="D48" s="33" t="s">
        <v>97</v>
      </c>
      <c r="E48" s="33" t="s">
        <v>57</v>
      </c>
      <c r="F48" s="33" t="s">
        <v>98</v>
      </c>
      <c r="G48" s="32" t="s">
        <v>27</v>
      </c>
      <c r="H48" s="29"/>
      <c r="I48" s="8"/>
    </row>
    <row r="49" spans="1:9" ht="46.05" customHeight="1">
      <c r="A49" s="29" t="s">
        <v>171</v>
      </c>
      <c r="B49" s="8"/>
      <c r="C49" s="8">
        <v>20.2</v>
      </c>
      <c r="D49" s="8">
        <v>17.559999999999999</v>
      </c>
      <c r="E49" s="8">
        <v>18.190000000000001</v>
      </c>
      <c r="F49" s="8">
        <v>18.2</v>
      </c>
      <c r="G49" s="8">
        <v>17.43</v>
      </c>
      <c r="H49" s="8"/>
      <c r="I49" s="8"/>
    </row>
    <row r="50" spans="1:9" ht="46.05" customHeight="1">
      <c r="A50" s="29" t="s">
        <v>172</v>
      </c>
      <c r="B50" s="8"/>
      <c r="C50" s="8">
        <f>IFERROR(_xlfn.RANK.EQ(C49,$C$49:$G$49,1),"")</f>
        <v>5</v>
      </c>
      <c r="D50" s="8">
        <f t="shared" ref="D50:G50" si="2">IFERROR(_xlfn.RANK.EQ(D49,$C$49:$G$49,1),"")</f>
        <v>2</v>
      </c>
      <c r="E50" s="8">
        <f t="shared" si="2"/>
        <v>3</v>
      </c>
      <c r="F50" s="8">
        <f t="shared" si="2"/>
        <v>4</v>
      </c>
      <c r="G50" s="8">
        <f t="shared" si="2"/>
        <v>1</v>
      </c>
      <c r="H50" s="8"/>
      <c r="I50" s="8"/>
    </row>
    <row r="52" spans="1:9">
      <c r="C52">
        <f>IFERROR(_xlfn.RANK.EQ(C49,($C$7:$H$7,$C$28:$H$28,$C$49:$G$49),1),"")</f>
        <v>17</v>
      </c>
      <c r="D52">
        <f>IFERROR(_xlfn.RANK.EQ(D49,($C$7:$H$7,$C$28:$H$28,$C$49:$G$49),1),"")</f>
        <v>8</v>
      </c>
      <c r="E52">
        <f>IFERROR(_xlfn.RANK.EQ(E49,($C$7:$H$7,$C$28:$H$28,$C$49:$G$49),1),"")</f>
        <v>11</v>
      </c>
      <c r="F52">
        <f>IFERROR(_xlfn.RANK.EQ(F49,($C$7:$H$7,$C$28:$H$28,$C$49:$G$49),1),"")</f>
        <v>12</v>
      </c>
      <c r="G52">
        <f>IFERROR(_xlfn.RANK.EQ(G49,($C$7:$H$7,$C$28:$H$28,$C$49:$G$49),1),"")</f>
        <v>7</v>
      </c>
    </row>
    <row r="53" spans="1:9" ht="21">
      <c r="F53" s="23" t="s">
        <v>146</v>
      </c>
    </row>
    <row r="64" spans="1:9" ht="27.6">
      <c r="A64" s="37" t="s">
        <v>194</v>
      </c>
    </row>
    <row r="65" spans="1:9" ht="28.2">
      <c r="A65" s="26" t="s">
        <v>179</v>
      </c>
      <c r="B65" s="26"/>
      <c r="C65" s="26"/>
      <c r="D65" s="26"/>
      <c r="E65" s="26" t="s">
        <v>160</v>
      </c>
      <c r="F65" s="26"/>
      <c r="G65" s="26"/>
      <c r="H65" s="26"/>
      <c r="I65" s="26"/>
    </row>
    <row r="66" spans="1:9" ht="28.2">
      <c r="A66" s="27"/>
      <c r="B66" s="27"/>
      <c r="C66" s="28"/>
      <c r="D66" s="28"/>
      <c r="E66" s="28"/>
      <c r="F66" s="28"/>
      <c r="G66" s="28"/>
      <c r="H66" s="28"/>
      <c r="I66" s="28"/>
    </row>
    <row r="67" spans="1:9" ht="46.95" customHeight="1">
      <c r="A67" s="29" t="s">
        <v>124</v>
      </c>
      <c r="B67" s="29">
        <v>1</v>
      </c>
      <c r="C67" s="29">
        <v>2</v>
      </c>
      <c r="D67" s="29">
        <v>3</v>
      </c>
      <c r="E67" s="29">
        <v>4</v>
      </c>
      <c r="F67" s="29">
        <v>5</v>
      </c>
      <c r="G67" s="29">
        <v>6</v>
      </c>
      <c r="H67" s="29">
        <v>7</v>
      </c>
      <c r="I67" s="29">
        <v>8</v>
      </c>
    </row>
    <row r="68" spans="1:9" ht="46.95" customHeight="1">
      <c r="A68" s="29" t="s">
        <v>128</v>
      </c>
      <c r="B68" s="31" t="s">
        <v>8</v>
      </c>
      <c r="C68" s="29" t="s">
        <v>154</v>
      </c>
      <c r="D68" s="29" t="s">
        <v>163</v>
      </c>
      <c r="E68" s="29" t="s">
        <v>139</v>
      </c>
      <c r="F68" s="29" t="s">
        <v>154</v>
      </c>
      <c r="G68" s="29" t="s">
        <v>164</v>
      </c>
      <c r="H68" s="29" t="s">
        <v>154</v>
      </c>
      <c r="I68" s="31" t="s">
        <v>4</v>
      </c>
    </row>
    <row r="69" spans="1:9" ht="46.95" customHeight="1">
      <c r="A69" s="29" t="s">
        <v>129</v>
      </c>
      <c r="B69" s="32" t="s">
        <v>27</v>
      </c>
      <c r="C69" s="29" t="s">
        <v>170</v>
      </c>
      <c r="D69" s="29" t="s">
        <v>166</v>
      </c>
      <c r="E69" s="29" t="s">
        <v>140</v>
      </c>
      <c r="F69" s="29" t="s">
        <v>168</v>
      </c>
      <c r="G69" s="29" t="s">
        <v>174</v>
      </c>
      <c r="H69" s="29" t="s">
        <v>165</v>
      </c>
      <c r="I69" s="33" t="s">
        <v>97</v>
      </c>
    </row>
    <row r="70" spans="1:9" ht="46.95" customHeight="1">
      <c r="A70" s="29" t="s">
        <v>171</v>
      </c>
      <c r="B70" s="8">
        <v>16.41</v>
      </c>
      <c r="C70" s="8">
        <v>18.39</v>
      </c>
      <c r="D70" s="8">
        <v>17.3</v>
      </c>
      <c r="E70" s="8">
        <v>16.29</v>
      </c>
      <c r="F70" s="8">
        <v>17.420000000000002</v>
      </c>
      <c r="G70" s="8">
        <v>17.21</v>
      </c>
      <c r="H70" s="8">
        <v>16.989999999999998</v>
      </c>
      <c r="I70" s="8">
        <v>17.2</v>
      </c>
    </row>
    <row r="71" spans="1:9" ht="46.95" customHeight="1">
      <c r="A71" s="29" t="s">
        <v>172</v>
      </c>
      <c r="B71" s="8">
        <f>_xlfn.RANK.EQ(B70,$B$70:$I$70,1)</f>
        <v>2</v>
      </c>
      <c r="C71" s="8">
        <f t="shared" ref="C71:I71" si="3">_xlfn.RANK.EQ(C70,$B$70:$I$70,1)</f>
        <v>8</v>
      </c>
      <c r="D71" s="8">
        <f t="shared" si="3"/>
        <v>6</v>
      </c>
      <c r="E71" s="8">
        <f t="shared" si="3"/>
        <v>1</v>
      </c>
      <c r="F71" s="8">
        <f t="shared" si="3"/>
        <v>7</v>
      </c>
      <c r="G71" s="8">
        <f t="shared" si="3"/>
        <v>5</v>
      </c>
      <c r="H71" s="8">
        <f t="shared" si="3"/>
        <v>3</v>
      </c>
      <c r="I71" s="8">
        <f t="shared" si="3"/>
        <v>4</v>
      </c>
    </row>
    <row r="77" spans="1:9" ht="21">
      <c r="F77" s="23" t="s">
        <v>146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J10" sqref="J10"/>
    </sheetView>
  </sheetViews>
  <sheetFormatPr defaultRowHeight="16.2"/>
  <cols>
    <col min="1" max="11" width="11.21875" customWidth="1"/>
  </cols>
  <sheetData>
    <row r="1" spans="1:15" ht="27.6">
      <c r="A1" s="37" t="s">
        <v>194</v>
      </c>
    </row>
    <row r="2" spans="1:15" ht="24.6">
      <c r="A2" s="20" t="s">
        <v>195</v>
      </c>
      <c r="E2" t="s">
        <v>127</v>
      </c>
    </row>
    <row r="3" spans="1:15" ht="25.05" customHeight="1"/>
    <row r="4" spans="1:15" ht="30" customHeight="1">
      <c r="A4" s="21" t="s">
        <v>122</v>
      </c>
      <c r="B4" s="21" t="s">
        <v>128</v>
      </c>
      <c r="C4" s="21" t="s">
        <v>129</v>
      </c>
      <c r="D4" s="21" t="s">
        <v>130</v>
      </c>
      <c r="E4" s="21" t="s">
        <v>131</v>
      </c>
      <c r="F4" s="21" t="s">
        <v>132</v>
      </c>
      <c r="G4" s="21" t="s">
        <v>133</v>
      </c>
      <c r="H4" s="21" t="s">
        <v>134</v>
      </c>
      <c r="I4" s="21" t="s">
        <v>135</v>
      </c>
      <c r="J4" s="22" t="s">
        <v>145</v>
      </c>
      <c r="K4" s="21" t="s">
        <v>136</v>
      </c>
    </row>
    <row r="5" spans="1:15" ht="30" customHeight="1">
      <c r="A5" s="21">
        <v>1</v>
      </c>
      <c r="B5" s="21" t="s">
        <v>142</v>
      </c>
      <c r="C5" s="21" t="s">
        <v>149</v>
      </c>
      <c r="D5" s="8" t="s">
        <v>201</v>
      </c>
      <c r="E5" s="8" t="s">
        <v>201</v>
      </c>
      <c r="F5" s="8" t="s">
        <v>201</v>
      </c>
      <c r="G5" s="8"/>
      <c r="H5" s="8"/>
      <c r="I5" s="8"/>
      <c r="J5" s="8"/>
      <c r="K5" s="8" t="str">
        <f>IFERROR(_xlfn.RANK.EQ(J5,$J$5:$J$15),"")</f>
        <v/>
      </c>
    </row>
    <row r="6" spans="1:15" ht="30" customHeight="1">
      <c r="A6" s="21">
        <v>2</v>
      </c>
      <c r="B6" s="21" t="s">
        <v>142</v>
      </c>
      <c r="C6" s="21" t="s">
        <v>150</v>
      </c>
      <c r="D6" s="8" t="s">
        <v>201</v>
      </c>
      <c r="E6" s="8" t="s">
        <v>201</v>
      </c>
      <c r="F6" s="8" t="s">
        <v>201</v>
      </c>
      <c r="G6" s="8"/>
      <c r="H6" s="8"/>
      <c r="I6" s="8"/>
      <c r="J6" s="8">
        <v>45.6</v>
      </c>
      <c r="K6" s="8">
        <f t="shared" ref="K6:K14" si="0">IFERROR(_xlfn.RANK.EQ(J6,$J$5:$J$15),"")</f>
        <v>1</v>
      </c>
      <c r="O6" s="9"/>
    </row>
    <row r="7" spans="1:15" ht="30" customHeight="1">
      <c r="A7" s="21">
        <v>3</v>
      </c>
      <c r="B7" s="21" t="s">
        <v>142</v>
      </c>
      <c r="C7" s="21" t="s">
        <v>151</v>
      </c>
      <c r="D7" s="8" t="s">
        <v>201</v>
      </c>
      <c r="E7" s="8" t="s">
        <v>201</v>
      </c>
      <c r="F7" s="8" t="s">
        <v>201</v>
      </c>
      <c r="G7" s="8"/>
      <c r="H7" s="8"/>
      <c r="I7" s="8"/>
      <c r="J7" s="8">
        <v>32.200000000000003</v>
      </c>
      <c r="K7" s="8">
        <f t="shared" si="0"/>
        <v>9</v>
      </c>
      <c r="O7" s="9"/>
    </row>
    <row r="8" spans="1:15" ht="30" customHeight="1">
      <c r="A8" s="21">
        <v>4</v>
      </c>
      <c r="B8" s="21" t="s">
        <v>142</v>
      </c>
      <c r="C8" s="21" t="s">
        <v>152</v>
      </c>
      <c r="D8" s="8" t="s">
        <v>201</v>
      </c>
      <c r="E8" s="8" t="s">
        <v>201</v>
      </c>
      <c r="F8" s="8" t="s">
        <v>201</v>
      </c>
      <c r="G8" s="8"/>
      <c r="H8" s="8"/>
      <c r="I8" s="8"/>
      <c r="J8" s="8"/>
      <c r="K8" s="8" t="str">
        <f t="shared" si="0"/>
        <v/>
      </c>
      <c r="O8" s="9"/>
    </row>
    <row r="9" spans="1:15" ht="30" customHeight="1">
      <c r="A9" s="21">
        <v>5</v>
      </c>
      <c r="B9" s="21" t="s">
        <v>142</v>
      </c>
      <c r="C9" s="21" t="s">
        <v>153</v>
      </c>
      <c r="D9" s="8" t="s">
        <v>201</v>
      </c>
      <c r="E9" s="8" t="s">
        <v>201</v>
      </c>
      <c r="F9" s="8" t="s">
        <v>201</v>
      </c>
      <c r="G9" s="8"/>
      <c r="H9" s="8"/>
      <c r="I9" s="8"/>
      <c r="J9" s="8">
        <v>35.32</v>
      </c>
      <c r="K9" s="8">
        <f t="shared" si="0"/>
        <v>6</v>
      </c>
      <c r="O9" s="9"/>
    </row>
    <row r="10" spans="1:15" ht="30" customHeight="1">
      <c r="A10" s="21">
        <v>6</v>
      </c>
      <c r="B10" s="21" t="s">
        <v>154</v>
      </c>
      <c r="C10" s="21" t="s">
        <v>155</v>
      </c>
      <c r="D10" s="8" t="s">
        <v>201</v>
      </c>
      <c r="E10" s="8" t="s">
        <v>201</v>
      </c>
      <c r="F10" s="8" t="s">
        <v>201</v>
      </c>
      <c r="G10" s="8"/>
      <c r="H10" s="8"/>
      <c r="I10" s="8"/>
      <c r="J10" s="8">
        <v>33.57</v>
      </c>
      <c r="K10" s="8">
        <f t="shared" si="0"/>
        <v>7</v>
      </c>
      <c r="O10" s="9"/>
    </row>
    <row r="11" spans="1:15" ht="30" customHeight="1">
      <c r="A11" s="21">
        <v>7</v>
      </c>
      <c r="B11" s="21" t="s">
        <v>154</v>
      </c>
      <c r="C11" s="21" t="s">
        <v>156</v>
      </c>
      <c r="D11" s="8" t="s">
        <v>201</v>
      </c>
      <c r="E11" s="8" t="s">
        <v>201</v>
      </c>
      <c r="F11" s="8" t="s">
        <v>201</v>
      </c>
      <c r="G11" s="8"/>
      <c r="H11" s="8"/>
      <c r="I11" s="8"/>
      <c r="J11" s="8">
        <v>36.450000000000003</v>
      </c>
      <c r="K11" s="8">
        <f t="shared" si="0"/>
        <v>5</v>
      </c>
      <c r="O11" s="9"/>
    </row>
    <row r="12" spans="1:15" ht="30" customHeight="1">
      <c r="A12" s="21">
        <v>8</v>
      </c>
      <c r="B12" s="21" t="s">
        <v>154</v>
      </c>
      <c r="C12" s="21" t="s">
        <v>157</v>
      </c>
      <c r="D12" s="8" t="s">
        <v>201</v>
      </c>
      <c r="E12" s="8" t="s">
        <v>201</v>
      </c>
      <c r="F12" s="8" t="s">
        <v>201</v>
      </c>
      <c r="G12" s="8"/>
      <c r="H12" s="8"/>
      <c r="I12" s="8"/>
      <c r="J12" s="8">
        <v>33.159999999999997</v>
      </c>
      <c r="K12" s="8">
        <f t="shared" si="0"/>
        <v>8</v>
      </c>
      <c r="O12" s="9"/>
    </row>
    <row r="13" spans="1:15" ht="30" customHeight="1">
      <c r="A13" s="21">
        <v>9</v>
      </c>
      <c r="B13" s="21" t="s">
        <v>147</v>
      </c>
      <c r="C13" s="21" t="s">
        <v>75</v>
      </c>
      <c r="D13" s="8" t="s">
        <v>201</v>
      </c>
      <c r="E13" s="8" t="s">
        <v>201</v>
      </c>
      <c r="F13" s="8" t="s">
        <v>201</v>
      </c>
      <c r="G13" s="8"/>
      <c r="H13" s="8"/>
      <c r="I13" s="8"/>
      <c r="J13" s="8">
        <v>41.46</v>
      </c>
      <c r="K13" s="8">
        <f t="shared" si="0"/>
        <v>2</v>
      </c>
      <c r="O13" s="9"/>
    </row>
    <row r="14" spans="1:15" ht="30" customHeight="1">
      <c r="A14" s="21">
        <v>10</v>
      </c>
      <c r="B14" s="21" t="s">
        <v>137</v>
      </c>
      <c r="C14" s="21" t="s">
        <v>158</v>
      </c>
      <c r="D14" s="8" t="s">
        <v>201</v>
      </c>
      <c r="E14" s="8" t="s">
        <v>201</v>
      </c>
      <c r="F14" s="8" t="s">
        <v>201</v>
      </c>
      <c r="G14" s="8"/>
      <c r="H14" s="8"/>
      <c r="I14" s="8"/>
      <c r="J14" s="8">
        <v>40.82</v>
      </c>
      <c r="K14" s="8">
        <f t="shared" si="0"/>
        <v>3</v>
      </c>
      <c r="O14" s="9"/>
    </row>
    <row r="15" spans="1:15" ht="30" customHeight="1">
      <c r="A15" s="21">
        <v>11</v>
      </c>
      <c r="B15" s="21" t="s">
        <v>139</v>
      </c>
      <c r="C15" s="21" t="s">
        <v>159</v>
      </c>
      <c r="D15" s="8" t="s">
        <v>201</v>
      </c>
      <c r="E15" s="8" t="s">
        <v>201</v>
      </c>
      <c r="F15" s="8" t="s">
        <v>201</v>
      </c>
      <c r="G15" s="8"/>
      <c r="H15" s="8"/>
      <c r="I15" s="8"/>
      <c r="J15" s="8">
        <v>40.53</v>
      </c>
      <c r="K15" s="8">
        <f>IFERROR(_xlfn.RANK.EQ(J15,$J$5:$J$15),"")</f>
        <v>4</v>
      </c>
      <c r="O15" s="9"/>
    </row>
    <row r="18" spans="8:8" ht="21">
      <c r="H18" s="23" t="s">
        <v>146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J9" sqref="J9"/>
    </sheetView>
  </sheetViews>
  <sheetFormatPr defaultRowHeight="16.2"/>
  <cols>
    <col min="1" max="11" width="10.77734375" customWidth="1"/>
  </cols>
  <sheetData>
    <row r="1" spans="1:11" ht="27.6">
      <c r="A1" s="37" t="s">
        <v>194</v>
      </c>
    </row>
    <row r="2" spans="1:11" ht="24.6">
      <c r="A2" s="20" t="s">
        <v>126</v>
      </c>
      <c r="E2" t="s">
        <v>127</v>
      </c>
    </row>
    <row r="4" spans="1:11" ht="42" customHeight="1">
      <c r="A4" s="21" t="s">
        <v>122</v>
      </c>
      <c r="B4" s="21" t="s">
        <v>128</v>
      </c>
      <c r="C4" s="21" t="s">
        <v>129</v>
      </c>
      <c r="D4" s="21" t="s">
        <v>130</v>
      </c>
      <c r="E4" s="21" t="s">
        <v>131</v>
      </c>
      <c r="F4" s="21" t="s">
        <v>132</v>
      </c>
      <c r="G4" s="21" t="s">
        <v>133</v>
      </c>
      <c r="H4" s="21" t="s">
        <v>134</v>
      </c>
      <c r="I4" s="21" t="s">
        <v>135</v>
      </c>
      <c r="J4" s="22" t="s">
        <v>145</v>
      </c>
      <c r="K4" s="21" t="s">
        <v>136</v>
      </c>
    </row>
    <row r="5" spans="1:11" ht="42" customHeight="1">
      <c r="A5" s="21">
        <v>1</v>
      </c>
      <c r="B5" s="21" t="s">
        <v>137</v>
      </c>
      <c r="C5" s="21" t="s">
        <v>138</v>
      </c>
      <c r="D5" s="8" t="s">
        <v>201</v>
      </c>
      <c r="E5" s="8" t="s">
        <v>201</v>
      </c>
      <c r="F5" s="8" t="s">
        <v>201</v>
      </c>
      <c r="G5" s="8"/>
      <c r="H5" s="8"/>
      <c r="I5" s="8"/>
      <c r="J5" s="8" t="str">
        <f>IFERROR(LARGE(D5:I5,1),"")</f>
        <v/>
      </c>
      <c r="K5" s="8" t="str">
        <f>IFERROR(_xlfn.RANK.EQ(J5,$J$5:$J$9),"")</f>
        <v/>
      </c>
    </row>
    <row r="6" spans="1:11" ht="42" customHeight="1">
      <c r="A6" s="21">
        <v>2</v>
      </c>
      <c r="B6" s="21" t="s">
        <v>139</v>
      </c>
      <c r="C6" s="21" t="s">
        <v>140</v>
      </c>
      <c r="D6" s="8" t="s">
        <v>201</v>
      </c>
      <c r="E6" s="8" t="s">
        <v>201</v>
      </c>
      <c r="F6" s="8" t="s">
        <v>201</v>
      </c>
      <c r="G6" s="8"/>
      <c r="H6" s="8"/>
      <c r="I6" s="8"/>
      <c r="J6" s="8">
        <v>27.23</v>
      </c>
      <c r="K6" s="8">
        <f>IFERROR(_xlfn.RANK.EQ(J6,$J$5:$J$9),"")</f>
        <v>3</v>
      </c>
    </row>
    <row r="7" spans="1:11" ht="42" customHeight="1">
      <c r="A7" s="21">
        <v>3</v>
      </c>
      <c r="B7" s="21" t="s">
        <v>139</v>
      </c>
      <c r="C7" s="21" t="s">
        <v>141</v>
      </c>
      <c r="D7" s="8" t="s">
        <v>201</v>
      </c>
      <c r="E7" s="8" t="s">
        <v>201</v>
      </c>
      <c r="F7" s="8" t="s">
        <v>201</v>
      </c>
      <c r="G7" s="8"/>
      <c r="H7" s="8"/>
      <c r="I7" s="8"/>
      <c r="J7" s="8" t="str">
        <f t="shared" ref="J7" si="0">IFERROR(LARGE(D7:I7,1),"")</f>
        <v/>
      </c>
      <c r="K7" s="8" t="str">
        <f>IFERROR(_xlfn.RANK.EQ(J7,$J$5:$J$9),"")</f>
        <v/>
      </c>
    </row>
    <row r="8" spans="1:11" ht="42" customHeight="1">
      <c r="A8" s="21">
        <v>4</v>
      </c>
      <c r="B8" s="21" t="s">
        <v>142</v>
      </c>
      <c r="C8" s="21" t="s">
        <v>143</v>
      </c>
      <c r="D8" s="8" t="s">
        <v>201</v>
      </c>
      <c r="E8" s="8" t="s">
        <v>201</v>
      </c>
      <c r="F8" s="8" t="s">
        <v>201</v>
      </c>
      <c r="G8" s="8"/>
      <c r="H8" s="8"/>
      <c r="I8" s="8"/>
      <c r="J8" s="8">
        <v>36.369999999999997</v>
      </c>
      <c r="K8" s="8">
        <f>IFERROR(_xlfn.RANK.EQ(J8,$J$5:$J$9),"")</f>
        <v>2</v>
      </c>
    </row>
    <row r="9" spans="1:11" ht="42" customHeight="1">
      <c r="A9" s="21">
        <v>5</v>
      </c>
      <c r="B9" s="21" t="s">
        <v>142</v>
      </c>
      <c r="C9" s="21" t="s">
        <v>144</v>
      </c>
      <c r="D9" s="8" t="s">
        <v>201</v>
      </c>
      <c r="E9" s="8" t="s">
        <v>201</v>
      </c>
      <c r="F9" s="8" t="s">
        <v>201</v>
      </c>
      <c r="G9" s="8"/>
      <c r="H9" s="8"/>
      <c r="I9" s="8"/>
      <c r="J9" s="8">
        <v>41.72</v>
      </c>
      <c r="K9" s="8">
        <f>IFERROR(_xlfn.RANK.EQ(J9,$J$5:$J$9),"")</f>
        <v>1</v>
      </c>
    </row>
    <row r="12" spans="1:11" ht="21">
      <c r="G12" s="23" t="s">
        <v>146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34" workbookViewId="0">
      <selection activeCell="D61" sqref="D61"/>
    </sheetView>
  </sheetViews>
  <sheetFormatPr defaultRowHeight="28.2"/>
  <cols>
    <col min="1" max="1" width="11.5546875" style="70" customWidth="1"/>
    <col min="2" max="2" width="15.109375" style="70" customWidth="1"/>
    <col min="3" max="4" width="16" style="70" customWidth="1"/>
    <col min="5" max="5" width="39.21875" style="70" customWidth="1"/>
    <col min="6" max="6" width="19.21875" style="70" customWidth="1"/>
  </cols>
  <sheetData>
    <row r="1" spans="1:6">
      <c r="A1" s="70" t="s">
        <v>128</v>
      </c>
      <c r="B1" s="70" t="s">
        <v>129</v>
      </c>
      <c r="C1" s="70" t="s">
        <v>171</v>
      </c>
      <c r="D1" s="70" t="s">
        <v>223</v>
      </c>
      <c r="E1" s="70" t="s">
        <v>123</v>
      </c>
      <c r="F1" s="70" t="s">
        <v>136</v>
      </c>
    </row>
    <row r="2" spans="1:6">
      <c r="A2" s="71" t="s">
        <v>7</v>
      </c>
      <c r="B2" s="71" t="s">
        <v>75</v>
      </c>
      <c r="C2" s="70">
        <v>8.43</v>
      </c>
      <c r="D2" s="68" t="s">
        <v>224</v>
      </c>
      <c r="E2" s="70" t="s">
        <v>205</v>
      </c>
      <c r="F2" s="70" t="s">
        <v>206</v>
      </c>
    </row>
    <row r="3" spans="1:6">
      <c r="A3" s="71" t="s">
        <v>8</v>
      </c>
      <c r="B3" s="72" t="s">
        <v>22</v>
      </c>
      <c r="C3" s="70">
        <v>9</v>
      </c>
      <c r="D3" s="68" t="s">
        <v>224</v>
      </c>
      <c r="E3" s="70" t="s">
        <v>205</v>
      </c>
      <c r="F3" s="70" t="s">
        <v>207</v>
      </c>
    </row>
    <row r="4" spans="1:6">
      <c r="A4" s="71" t="s">
        <v>7</v>
      </c>
      <c r="B4" s="71" t="s">
        <v>111</v>
      </c>
      <c r="C4" s="70">
        <v>9.1199999999999992</v>
      </c>
      <c r="D4" s="68" t="s">
        <v>224</v>
      </c>
      <c r="E4" s="70" t="s">
        <v>205</v>
      </c>
      <c r="F4" s="70" t="s">
        <v>208</v>
      </c>
    </row>
    <row r="5" spans="1:6">
      <c r="A5" s="71" t="s">
        <v>5</v>
      </c>
      <c r="B5" s="73" t="s">
        <v>18</v>
      </c>
      <c r="C5" s="70">
        <v>9.24</v>
      </c>
      <c r="D5" s="68" t="s">
        <v>224</v>
      </c>
      <c r="E5" s="70" t="s">
        <v>205</v>
      </c>
      <c r="F5" s="70" t="s">
        <v>209</v>
      </c>
    </row>
    <row r="6" spans="1:6">
      <c r="A6" s="71" t="s">
        <v>7</v>
      </c>
      <c r="B6" s="71" t="s">
        <v>110</v>
      </c>
      <c r="C6" s="70">
        <v>9.57</v>
      </c>
      <c r="D6" s="68" t="s">
        <v>224</v>
      </c>
      <c r="E6" s="70" t="s">
        <v>205</v>
      </c>
      <c r="F6" s="70" t="s">
        <v>210</v>
      </c>
    </row>
    <row r="7" spans="1:6">
      <c r="A7" s="71" t="s">
        <v>4</v>
      </c>
      <c r="B7" s="73" t="s">
        <v>71</v>
      </c>
      <c r="C7" s="70">
        <v>9.6</v>
      </c>
      <c r="D7" s="68" t="s">
        <v>224</v>
      </c>
      <c r="E7" s="70" t="s">
        <v>205</v>
      </c>
      <c r="F7" s="70" t="s">
        <v>211</v>
      </c>
    </row>
    <row r="8" spans="1:6">
      <c r="A8" s="71" t="s">
        <v>4</v>
      </c>
      <c r="B8" s="73" t="s">
        <v>70</v>
      </c>
      <c r="C8" s="70">
        <v>14.22</v>
      </c>
      <c r="D8" s="68" t="s">
        <v>224</v>
      </c>
      <c r="E8" s="70" t="s">
        <v>212</v>
      </c>
      <c r="F8" s="70" t="s">
        <v>206</v>
      </c>
    </row>
    <row r="9" spans="1:6">
      <c r="A9" s="71" t="s">
        <v>11</v>
      </c>
      <c r="B9" s="74" t="s">
        <v>64</v>
      </c>
      <c r="C9" s="70">
        <v>14.46</v>
      </c>
      <c r="D9" s="68" t="s">
        <v>224</v>
      </c>
      <c r="E9" s="70" t="s">
        <v>212</v>
      </c>
      <c r="F9" s="70" t="s">
        <v>207</v>
      </c>
    </row>
    <row r="10" spans="1:6">
      <c r="A10" s="71" t="s">
        <v>7</v>
      </c>
      <c r="B10" s="71" t="s">
        <v>111</v>
      </c>
      <c r="C10" s="70">
        <v>14.75</v>
      </c>
      <c r="D10" s="68" t="s">
        <v>224</v>
      </c>
      <c r="E10" s="70" t="s">
        <v>212</v>
      </c>
      <c r="F10" s="70" t="s">
        <v>208</v>
      </c>
    </row>
    <row r="11" spans="1:6">
      <c r="A11" s="71" t="s">
        <v>10</v>
      </c>
      <c r="B11" s="74" t="s">
        <v>63</v>
      </c>
      <c r="C11" s="70">
        <v>14.8</v>
      </c>
      <c r="D11" s="68" t="s">
        <v>224</v>
      </c>
      <c r="E11" s="70" t="s">
        <v>212</v>
      </c>
      <c r="F11" s="70" t="s">
        <v>209</v>
      </c>
    </row>
    <row r="12" spans="1:6">
      <c r="A12" s="71" t="s">
        <v>8</v>
      </c>
      <c r="B12" s="72" t="s">
        <v>22</v>
      </c>
      <c r="C12" s="70">
        <v>15.09</v>
      </c>
      <c r="D12" s="68" t="s">
        <v>224</v>
      </c>
      <c r="E12" s="70" t="s">
        <v>212</v>
      </c>
      <c r="F12" s="70" t="s">
        <v>210</v>
      </c>
    </row>
    <row r="13" spans="1:6">
      <c r="A13" s="71" t="s">
        <v>5</v>
      </c>
      <c r="B13" s="73" t="s">
        <v>18</v>
      </c>
      <c r="C13" s="70">
        <v>15.82</v>
      </c>
      <c r="D13" s="68" t="s">
        <v>224</v>
      </c>
      <c r="E13" s="70" t="s">
        <v>212</v>
      </c>
      <c r="F13" s="70" t="s">
        <v>211</v>
      </c>
    </row>
    <row r="14" spans="1:6">
      <c r="A14" s="71" t="s">
        <v>7</v>
      </c>
      <c r="B14" s="71" t="s">
        <v>75</v>
      </c>
      <c r="C14" s="70">
        <v>28.5</v>
      </c>
      <c r="D14" s="68" t="s">
        <v>224</v>
      </c>
      <c r="E14" s="70" t="s">
        <v>213</v>
      </c>
      <c r="F14" s="70" t="s">
        <v>206</v>
      </c>
    </row>
    <row r="15" spans="1:6">
      <c r="A15" s="71" t="s">
        <v>4</v>
      </c>
      <c r="B15" s="73" t="s">
        <v>70</v>
      </c>
      <c r="C15" s="70">
        <v>28.93</v>
      </c>
      <c r="D15" s="68" t="s">
        <v>224</v>
      </c>
      <c r="E15" s="70" t="s">
        <v>213</v>
      </c>
      <c r="F15" s="70" t="s">
        <v>207</v>
      </c>
    </row>
    <row r="16" spans="1:6">
      <c r="A16" s="71" t="s">
        <v>11</v>
      </c>
      <c r="B16" s="74" t="s">
        <v>64</v>
      </c>
      <c r="C16" s="70">
        <v>30.57</v>
      </c>
      <c r="D16" s="68" t="s">
        <v>224</v>
      </c>
      <c r="E16" s="70" t="s">
        <v>213</v>
      </c>
      <c r="F16" s="70" t="s">
        <v>208</v>
      </c>
    </row>
    <row r="17" spans="1:6">
      <c r="A17" s="71" t="s">
        <v>6</v>
      </c>
      <c r="B17" s="75" t="s">
        <v>103</v>
      </c>
      <c r="C17" s="70">
        <v>30.63</v>
      </c>
      <c r="D17" s="68" t="s">
        <v>224</v>
      </c>
      <c r="E17" s="70" t="s">
        <v>213</v>
      </c>
      <c r="F17" s="70" t="s">
        <v>209</v>
      </c>
    </row>
    <row r="18" spans="1:6">
      <c r="A18" s="71" t="s">
        <v>10</v>
      </c>
      <c r="B18" s="74" t="s">
        <v>63</v>
      </c>
      <c r="C18" s="70">
        <v>30.98</v>
      </c>
      <c r="D18" s="68" t="s">
        <v>224</v>
      </c>
      <c r="E18" s="70" t="s">
        <v>213</v>
      </c>
      <c r="F18" s="70" t="s">
        <v>210</v>
      </c>
    </row>
    <row r="19" spans="1:6">
      <c r="A19" s="71" t="s">
        <v>9</v>
      </c>
      <c r="B19" s="73" t="s">
        <v>15</v>
      </c>
      <c r="C19" s="70">
        <v>33.04</v>
      </c>
      <c r="D19" s="68" t="s">
        <v>224</v>
      </c>
      <c r="E19" s="70" t="s">
        <v>213</v>
      </c>
      <c r="F19" s="70" t="s">
        <v>211</v>
      </c>
    </row>
    <row r="20" spans="1:6">
      <c r="A20" s="71" t="s">
        <v>3</v>
      </c>
      <c r="B20" s="72" t="s">
        <v>54</v>
      </c>
      <c r="C20" s="70">
        <v>9.08</v>
      </c>
      <c r="D20" s="68" t="s">
        <v>224</v>
      </c>
      <c r="E20" s="70" t="s">
        <v>214</v>
      </c>
      <c r="F20" s="70" t="s">
        <v>206</v>
      </c>
    </row>
    <row r="21" spans="1:6">
      <c r="A21" s="71" t="s">
        <v>3</v>
      </c>
      <c r="B21" s="73" t="s">
        <v>196</v>
      </c>
      <c r="C21" s="70">
        <v>9.2200000000000006</v>
      </c>
      <c r="D21" s="68" t="s">
        <v>224</v>
      </c>
      <c r="E21" s="70" t="s">
        <v>214</v>
      </c>
      <c r="F21" s="70" t="s">
        <v>207</v>
      </c>
    </row>
    <row r="22" spans="1:6">
      <c r="A22" s="71" t="s">
        <v>3</v>
      </c>
      <c r="B22" s="73" t="s">
        <v>50</v>
      </c>
      <c r="C22" s="70">
        <v>9.2799999999999994</v>
      </c>
      <c r="D22" s="68" t="s">
        <v>224</v>
      </c>
      <c r="E22" s="70" t="s">
        <v>214</v>
      </c>
      <c r="F22" s="70" t="s">
        <v>208</v>
      </c>
    </row>
    <row r="23" spans="1:6">
      <c r="A23" s="71" t="s">
        <v>7</v>
      </c>
      <c r="B23" s="73" t="s">
        <v>115</v>
      </c>
      <c r="C23" s="70">
        <v>9.56</v>
      </c>
      <c r="D23" s="68" t="s">
        <v>224</v>
      </c>
      <c r="E23" s="70" t="s">
        <v>214</v>
      </c>
      <c r="F23" s="70" t="s">
        <v>209</v>
      </c>
    </row>
    <row r="24" spans="1:6">
      <c r="A24" s="71" t="s">
        <v>3</v>
      </c>
      <c r="B24" s="73" t="s">
        <v>53</v>
      </c>
      <c r="C24" s="70">
        <v>9.6</v>
      </c>
      <c r="D24" s="68" t="s">
        <v>224</v>
      </c>
      <c r="E24" s="70" t="s">
        <v>214</v>
      </c>
      <c r="F24" s="70" t="s">
        <v>210</v>
      </c>
    </row>
    <row r="25" spans="1:6">
      <c r="A25" s="71" t="s">
        <v>9</v>
      </c>
      <c r="B25" s="72" t="s">
        <v>17</v>
      </c>
      <c r="C25" s="70">
        <v>9.92</v>
      </c>
      <c r="D25" s="68" t="s">
        <v>224</v>
      </c>
      <c r="E25" s="70" t="s">
        <v>214</v>
      </c>
      <c r="F25" s="70" t="s">
        <v>211</v>
      </c>
    </row>
    <row r="26" spans="1:6">
      <c r="A26" s="71" t="s">
        <v>3</v>
      </c>
      <c r="B26" s="76" t="s">
        <v>200</v>
      </c>
      <c r="C26" s="70">
        <v>14.99</v>
      </c>
      <c r="D26" s="68" t="s">
        <v>224</v>
      </c>
      <c r="E26" s="70" t="s">
        <v>215</v>
      </c>
      <c r="F26" s="70" t="s">
        <v>206</v>
      </c>
    </row>
    <row r="27" spans="1:6">
      <c r="A27" s="71" t="s">
        <v>3</v>
      </c>
      <c r="B27" s="73" t="s">
        <v>120</v>
      </c>
      <c r="C27" s="70">
        <v>15.23</v>
      </c>
      <c r="D27" s="68" t="s">
        <v>224</v>
      </c>
      <c r="E27" s="70" t="s">
        <v>215</v>
      </c>
      <c r="F27" s="70" t="s">
        <v>207</v>
      </c>
    </row>
    <row r="28" spans="1:6">
      <c r="A28" s="71" t="s">
        <v>3</v>
      </c>
      <c r="B28" s="76" t="s">
        <v>196</v>
      </c>
      <c r="C28" s="70">
        <v>15.71</v>
      </c>
      <c r="D28" s="68" t="s">
        <v>224</v>
      </c>
      <c r="E28" s="70" t="s">
        <v>215</v>
      </c>
      <c r="F28" s="70" t="s">
        <v>208</v>
      </c>
    </row>
    <row r="29" spans="1:6">
      <c r="A29" s="71" t="s">
        <v>7</v>
      </c>
      <c r="B29" s="73" t="s">
        <v>115</v>
      </c>
      <c r="C29" s="70">
        <v>15.75</v>
      </c>
      <c r="D29" s="68" t="s">
        <v>224</v>
      </c>
      <c r="E29" s="70" t="s">
        <v>215</v>
      </c>
      <c r="F29" s="70" t="s">
        <v>209</v>
      </c>
    </row>
    <row r="30" spans="1:6">
      <c r="A30" s="71" t="s">
        <v>3</v>
      </c>
      <c r="B30" s="73" t="s">
        <v>50</v>
      </c>
      <c r="C30" s="70">
        <v>15.85</v>
      </c>
      <c r="D30" s="68" t="s">
        <v>224</v>
      </c>
      <c r="E30" s="70" t="s">
        <v>215</v>
      </c>
      <c r="F30" s="70" t="s">
        <v>210</v>
      </c>
    </row>
    <row r="31" spans="1:6">
      <c r="A31" s="71" t="s">
        <v>4</v>
      </c>
      <c r="B31" s="77" t="s">
        <v>90</v>
      </c>
      <c r="C31" s="70">
        <v>15.87</v>
      </c>
      <c r="D31" s="68" t="s">
        <v>224</v>
      </c>
      <c r="E31" s="70" t="s">
        <v>215</v>
      </c>
      <c r="F31" s="70" t="s">
        <v>211</v>
      </c>
    </row>
    <row r="32" spans="1:6">
      <c r="A32" s="71" t="s">
        <v>3</v>
      </c>
      <c r="B32" s="73" t="s">
        <v>120</v>
      </c>
      <c r="C32" s="70">
        <v>32.42</v>
      </c>
      <c r="D32" s="68" t="s">
        <v>224</v>
      </c>
      <c r="E32" s="70" t="s">
        <v>216</v>
      </c>
      <c r="F32" s="70" t="s">
        <v>206</v>
      </c>
    </row>
    <row r="33" spans="1:6">
      <c r="A33" s="71" t="s">
        <v>3</v>
      </c>
      <c r="B33" s="73" t="s">
        <v>55</v>
      </c>
      <c r="C33" s="70">
        <v>33.71</v>
      </c>
      <c r="D33" s="68" t="s">
        <v>224</v>
      </c>
      <c r="E33" s="70" t="s">
        <v>216</v>
      </c>
      <c r="F33" s="70" t="s">
        <v>207</v>
      </c>
    </row>
    <row r="34" spans="1:6">
      <c r="A34" s="71" t="s">
        <v>4</v>
      </c>
      <c r="B34" s="77" t="s">
        <v>90</v>
      </c>
      <c r="C34" s="70">
        <v>34.47</v>
      </c>
      <c r="D34" s="68" t="s">
        <v>224</v>
      </c>
      <c r="E34" s="70" t="s">
        <v>216</v>
      </c>
      <c r="F34" s="70" t="s">
        <v>208</v>
      </c>
    </row>
    <row r="35" spans="1:6">
      <c r="A35" s="71" t="s">
        <v>6</v>
      </c>
      <c r="B35" s="75" t="s">
        <v>106</v>
      </c>
      <c r="C35" s="70">
        <v>40.32</v>
      </c>
      <c r="D35" s="68" t="s">
        <v>224</v>
      </c>
      <c r="E35" s="70" t="s">
        <v>216</v>
      </c>
      <c r="F35" s="70" t="s">
        <v>209</v>
      </c>
    </row>
    <row r="36" spans="1:6">
      <c r="A36" s="71" t="s">
        <v>8</v>
      </c>
      <c r="B36" s="77" t="s">
        <v>28</v>
      </c>
      <c r="C36" s="70">
        <v>42.33</v>
      </c>
      <c r="D36" s="68" t="s">
        <v>224</v>
      </c>
      <c r="E36" s="70" t="s">
        <v>216</v>
      </c>
      <c r="F36" s="70" t="s">
        <v>210</v>
      </c>
    </row>
    <row r="37" spans="1:6">
      <c r="A37" s="71" t="s">
        <v>3</v>
      </c>
      <c r="B37" s="73" t="s">
        <v>48</v>
      </c>
      <c r="C37" s="70">
        <v>9.57</v>
      </c>
      <c r="D37" s="68" t="s">
        <v>224</v>
      </c>
      <c r="E37" s="70" t="s">
        <v>217</v>
      </c>
      <c r="F37" s="70" t="s">
        <v>206</v>
      </c>
    </row>
    <row r="38" spans="1:6">
      <c r="A38" s="71" t="s">
        <v>4</v>
      </c>
      <c r="B38" s="73" t="s">
        <v>78</v>
      </c>
      <c r="C38" s="70">
        <v>9.75</v>
      </c>
      <c r="D38" s="68" t="s">
        <v>224</v>
      </c>
      <c r="E38" s="70" t="s">
        <v>217</v>
      </c>
      <c r="F38" s="70" t="s">
        <v>207</v>
      </c>
    </row>
    <row r="39" spans="1:6">
      <c r="A39" s="71" t="s">
        <v>147</v>
      </c>
      <c r="B39" s="71" t="s">
        <v>148</v>
      </c>
      <c r="C39" s="70">
        <v>9.76</v>
      </c>
      <c r="D39" s="68" t="s">
        <v>224</v>
      </c>
      <c r="E39" s="70" t="s">
        <v>217</v>
      </c>
      <c r="F39" s="70" t="s">
        <v>208</v>
      </c>
    </row>
    <row r="40" spans="1:6">
      <c r="A40" s="71" t="s">
        <v>8</v>
      </c>
      <c r="B40" s="73" t="s">
        <v>24</v>
      </c>
      <c r="C40" s="70">
        <v>9.84</v>
      </c>
      <c r="D40" s="68" t="s">
        <v>224</v>
      </c>
      <c r="E40" s="70" t="s">
        <v>217</v>
      </c>
      <c r="F40" s="70" t="s">
        <v>209</v>
      </c>
    </row>
    <row r="41" spans="1:6">
      <c r="A41" s="71" t="s">
        <v>3</v>
      </c>
      <c r="B41" s="73" t="s">
        <v>45</v>
      </c>
      <c r="C41" s="70">
        <v>9.93</v>
      </c>
      <c r="D41" s="68" t="s">
        <v>224</v>
      </c>
      <c r="E41" s="70" t="s">
        <v>217</v>
      </c>
      <c r="F41" s="70" t="s">
        <v>210</v>
      </c>
    </row>
    <row r="42" spans="1:6">
      <c r="A42" s="71" t="s">
        <v>4</v>
      </c>
      <c r="B42" s="73" t="s">
        <v>77</v>
      </c>
      <c r="C42" s="70">
        <v>9.9499999999999993</v>
      </c>
      <c r="D42" s="68" t="s">
        <v>224</v>
      </c>
      <c r="E42" s="70" t="s">
        <v>217</v>
      </c>
      <c r="F42" s="70" t="s">
        <v>211</v>
      </c>
    </row>
    <row r="43" spans="1:6">
      <c r="A43" s="71" t="s">
        <v>3</v>
      </c>
      <c r="B43" s="73" t="s">
        <v>48</v>
      </c>
      <c r="C43" s="70">
        <v>15.56</v>
      </c>
      <c r="D43" s="68" t="s">
        <v>224</v>
      </c>
      <c r="E43" s="70" t="s">
        <v>218</v>
      </c>
      <c r="F43" s="70" t="s">
        <v>206</v>
      </c>
    </row>
    <row r="44" spans="1:6">
      <c r="A44" s="71" t="s">
        <v>147</v>
      </c>
      <c r="B44" s="71" t="s">
        <v>148</v>
      </c>
      <c r="C44" s="70">
        <v>16.100000000000001</v>
      </c>
      <c r="D44" s="68" t="s">
        <v>224</v>
      </c>
      <c r="E44" s="70" t="s">
        <v>218</v>
      </c>
      <c r="F44" s="70" t="s">
        <v>207</v>
      </c>
    </row>
    <row r="45" spans="1:6">
      <c r="A45" s="71" t="s">
        <v>4</v>
      </c>
      <c r="B45" s="73" t="s">
        <v>78</v>
      </c>
      <c r="C45" s="70">
        <v>16.27</v>
      </c>
      <c r="D45" s="68" t="s">
        <v>224</v>
      </c>
      <c r="E45" s="70" t="s">
        <v>218</v>
      </c>
      <c r="F45" s="70" t="s">
        <v>208</v>
      </c>
    </row>
    <row r="46" spans="1:6">
      <c r="A46" s="71" t="s">
        <v>3</v>
      </c>
      <c r="B46" s="73" t="s">
        <v>45</v>
      </c>
      <c r="C46" s="70">
        <v>16.600000000000001</v>
      </c>
      <c r="D46" s="68" t="s">
        <v>224</v>
      </c>
      <c r="E46" s="70" t="s">
        <v>218</v>
      </c>
      <c r="F46" s="70" t="s">
        <v>209</v>
      </c>
    </row>
    <row r="47" spans="1:6">
      <c r="A47" s="71" t="s">
        <v>6</v>
      </c>
      <c r="B47" s="75" t="s">
        <v>107</v>
      </c>
      <c r="C47" s="70">
        <v>16.72</v>
      </c>
      <c r="D47" s="68" t="s">
        <v>224</v>
      </c>
      <c r="E47" s="70" t="s">
        <v>218</v>
      </c>
      <c r="F47" s="70" t="s">
        <v>210</v>
      </c>
    </row>
    <row r="48" spans="1:6">
      <c r="A48" s="71" t="s">
        <v>3</v>
      </c>
      <c r="B48" s="73" t="s">
        <v>49</v>
      </c>
      <c r="C48" s="70">
        <v>16.899999999999999</v>
      </c>
      <c r="D48" s="68" t="s">
        <v>224</v>
      </c>
      <c r="E48" s="70" t="s">
        <v>218</v>
      </c>
      <c r="F48" s="70" t="s">
        <v>211</v>
      </c>
    </row>
    <row r="49" spans="1:6">
      <c r="A49" s="71" t="s">
        <v>6</v>
      </c>
      <c r="B49" s="71" t="s">
        <v>169</v>
      </c>
      <c r="C49" s="70">
        <v>9.58</v>
      </c>
      <c r="D49" s="68" t="s">
        <v>224</v>
      </c>
      <c r="E49" s="70" t="s">
        <v>219</v>
      </c>
      <c r="F49" s="70" t="s">
        <v>206</v>
      </c>
    </row>
    <row r="50" spans="1:6">
      <c r="A50" s="71" t="s">
        <v>8</v>
      </c>
      <c r="B50" s="73" t="s">
        <v>27</v>
      </c>
      <c r="C50" s="70">
        <v>10.199999999999999</v>
      </c>
      <c r="D50" s="68" t="s">
        <v>224</v>
      </c>
      <c r="E50" s="70" t="s">
        <v>219</v>
      </c>
      <c r="F50" s="70" t="s">
        <v>207</v>
      </c>
    </row>
    <row r="51" spans="1:6">
      <c r="A51" s="71" t="s">
        <v>4</v>
      </c>
      <c r="B51" s="73" t="s">
        <v>98</v>
      </c>
      <c r="C51" s="70">
        <v>10.25</v>
      </c>
      <c r="D51" s="68" t="s">
        <v>224</v>
      </c>
      <c r="E51" s="70" t="s">
        <v>219</v>
      </c>
      <c r="F51" s="70" t="s">
        <v>208</v>
      </c>
    </row>
    <row r="52" spans="1:6">
      <c r="A52" s="71" t="s">
        <v>3</v>
      </c>
      <c r="B52" s="73" t="s">
        <v>56</v>
      </c>
      <c r="C52" s="70">
        <v>10.32</v>
      </c>
      <c r="D52" s="68" t="s">
        <v>224</v>
      </c>
      <c r="E52" s="70" t="s">
        <v>219</v>
      </c>
      <c r="F52" s="70" t="s">
        <v>209</v>
      </c>
    </row>
    <row r="53" spans="1:6">
      <c r="A53" s="71" t="s">
        <v>3</v>
      </c>
      <c r="B53" s="73" t="s">
        <v>57</v>
      </c>
      <c r="C53" s="70">
        <v>10.58</v>
      </c>
      <c r="D53" s="68" t="s">
        <v>224</v>
      </c>
      <c r="E53" s="70" t="s">
        <v>219</v>
      </c>
      <c r="F53" s="70" t="s">
        <v>210</v>
      </c>
    </row>
    <row r="54" spans="1:6">
      <c r="A54" s="71" t="s">
        <v>4</v>
      </c>
      <c r="B54" s="73" t="s">
        <v>96</v>
      </c>
      <c r="C54" s="70">
        <v>10.62</v>
      </c>
      <c r="D54" s="68" t="s">
        <v>224</v>
      </c>
      <c r="E54" s="70" t="s">
        <v>219</v>
      </c>
      <c r="F54" s="70" t="s">
        <v>211</v>
      </c>
    </row>
    <row r="55" spans="1:6">
      <c r="A55" s="68" t="s">
        <v>139</v>
      </c>
      <c r="B55" s="68" t="s">
        <v>140</v>
      </c>
      <c r="C55" s="70">
        <v>16.29</v>
      </c>
      <c r="D55" s="68" t="s">
        <v>224</v>
      </c>
      <c r="E55" s="70" t="s">
        <v>220</v>
      </c>
      <c r="F55" s="70" t="s">
        <v>206</v>
      </c>
    </row>
    <row r="56" spans="1:6">
      <c r="A56" s="71" t="s">
        <v>8</v>
      </c>
      <c r="B56" s="77" t="s">
        <v>27</v>
      </c>
      <c r="C56" s="70">
        <v>16.41</v>
      </c>
      <c r="D56" s="68" t="s">
        <v>224</v>
      </c>
      <c r="E56" s="70" t="s">
        <v>220</v>
      </c>
      <c r="F56" s="70" t="s">
        <v>207</v>
      </c>
    </row>
    <row r="57" spans="1:6">
      <c r="A57" s="68" t="s">
        <v>154</v>
      </c>
      <c r="B57" s="68" t="s">
        <v>165</v>
      </c>
      <c r="C57" s="70">
        <v>16.989999999999998</v>
      </c>
      <c r="D57" s="68" t="s">
        <v>224</v>
      </c>
      <c r="E57" s="70" t="s">
        <v>220</v>
      </c>
      <c r="F57" s="70" t="s">
        <v>208</v>
      </c>
    </row>
    <row r="58" spans="1:6">
      <c r="A58" s="71" t="s">
        <v>4</v>
      </c>
      <c r="B58" s="73" t="s">
        <v>97</v>
      </c>
      <c r="C58" s="70">
        <v>17.2</v>
      </c>
      <c r="D58" s="68" t="s">
        <v>224</v>
      </c>
      <c r="E58" s="70" t="s">
        <v>220</v>
      </c>
      <c r="F58" s="70" t="s">
        <v>209</v>
      </c>
    </row>
    <row r="59" spans="1:6">
      <c r="A59" s="68" t="s">
        <v>164</v>
      </c>
      <c r="B59" s="68" t="s">
        <v>174</v>
      </c>
      <c r="C59" s="70">
        <v>17.21</v>
      </c>
      <c r="D59" s="68" t="s">
        <v>224</v>
      </c>
      <c r="E59" s="70" t="s">
        <v>220</v>
      </c>
      <c r="F59" s="70" t="s">
        <v>210</v>
      </c>
    </row>
    <row r="60" spans="1:6">
      <c r="A60" s="68" t="s">
        <v>163</v>
      </c>
      <c r="B60" s="68" t="s">
        <v>166</v>
      </c>
      <c r="C60" s="70">
        <v>17.3</v>
      </c>
      <c r="D60" s="68" t="s">
        <v>224</v>
      </c>
      <c r="E60" s="70" t="s">
        <v>220</v>
      </c>
      <c r="F60" s="70" t="s">
        <v>211</v>
      </c>
    </row>
    <row r="61" spans="1:6">
      <c r="A61" s="68" t="s">
        <v>142</v>
      </c>
      <c r="B61" s="68" t="s">
        <v>150</v>
      </c>
      <c r="C61" s="70">
        <v>45.6</v>
      </c>
      <c r="D61" s="68" t="s">
        <v>225</v>
      </c>
      <c r="E61" s="70" t="s">
        <v>221</v>
      </c>
      <c r="F61" s="70" t="s">
        <v>206</v>
      </c>
    </row>
    <row r="62" spans="1:6">
      <c r="A62" s="68" t="s">
        <v>147</v>
      </c>
      <c r="B62" s="68" t="s">
        <v>75</v>
      </c>
      <c r="C62" s="70">
        <v>41.46</v>
      </c>
      <c r="D62" s="68" t="s">
        <v>225</v>
      </c>
      <c r="E62" s="70" t="s">
        <v>221</v>
      </c>
      <c r="F62" s="70" t="s">
        <v>207</v>
      </c>
    </row>
    <row r="63" spans="1:6">
      <c r="A63" s="68" t="s">
        <v>137</v>
      </c>
      <c r="B63" s="68" t="s">
        <v>158</v>
      </c>
      <c r="C63" s="70">
        <v>40.82</v>
      </c>
      <c r="D63" s="68" t="s">
        <v>225</v>
      </c>
      <c r="E63" s="70" t="s">
        <v>221</v>
      </c>
      <c r="F63" s="70" t="s">
        <v>208</v>
      </c>
    </row>
    <row r="64" spans="1:6">
      <c r="A64" s="68" t="s">
        <v>139</v>
      </c>
      <c r="B64" s="68" t="s">
        <v>159</v>
      </c>
      <c r="C64" s="70">
        <v>40.53</v>
      </c>
      <c r="D64" s="68" t="s">
        <v>225</v>
      </c>
      <c r="E64" s="70" t="s">
        <v>221</v>
      </c>
      <c r="F64" s="70" t="s">
        <v>209</v>
      </c>
    </row>
    <row r="65" spans="1:6">
      <c r="A65" s="68" t="s">
        <v>154</v>
      </c>
      <c r="B65" s="68" t="s">
        <v>156</v>
      </c>
      <c r="C65" s="70">
        <v>36.450000000000003</v>
      </c>
      <c r="D65" s="68" t="s">
        <v>225</v>
      </c>
      <c r="E65" s="70" t="s">
        <v>221</v>
      </c>
      <c r="F65" s="70" t="s">
        <v>210</v>
      </c>
    </row>
    <row r="66" spans="1:6">
      <c r="A66" s="68" t="s">
        <v>142</v>
      </c>
      <c r="B66" s="68" t="s">
        <v>153</v>
      </c>
      <c r="C66" s="70">
        <v>35.32</v>
      </c>
      <c r="D66" s="68" t="s">
        <v>225</v>
      </c>
      <c r="E66" s="70" t="s">
        <v>221</v>
      </c>
      <c r="F66" s="70" t="s">
        <v>211</v>
      </c>
    </row>
    <row r="67" spans="1:6">
      <c r="A67" s="68" t="s">
        <v>142</v>
      </c>
      <c r="B67" s="68" t="s">
        <v>144</v>
      </c>
      <c r="C67" s="70">
        <v>41.72</v>
      </c>
      <c r="D67" s="68" t="s">
        <v>225</v>
      </c>
      <c r="E67" s="70" t="s">
        <v>222</v>
      </c>
      <c r="F67" s="70" t="s">
        <v>206</v>
      </c>
    </row>
    <row r="68" spans="1:6">
      <c r="A68" s="68" t="s">
        <v>142</v>
      </c>
      <c r="B68" s="68" t="s">
        <v>143</v>
      </c>
      <c r="C68" s="70">
        <v>36.369999999999997</v>
      </c>
      <c r="D68" s="68" t="s">
        <v>225</v>
      </c>
      <c r="E68" s="70" t="s">
        <v>222</v>
      </c>
      <c r="F68" s="70" t="s">
        <v>207</v>
      </c>
    </row>
    <row r="69" spans="1:6">
      <c r="A69" s="68" t="s">
        <v>139</v>
      </c>
      <c r="B69" s="68" t="s">
        <v>140</v>
      </c>
      <c r="C69" s="70">
        <v>27.23</v>
      </c>
      <c r="D69" s="68" t="s">
        <v>225</v>
      </c>
      <c r="E69" s="70" t="s">
        <v>222</v>
      </c>
      <c r="F69" s="70" t="s">
        <v>208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opLeftCell="A52" workbookViewId="0">
      <selection activeCell="B55" sqref="B55:I55"/>
    </sheetView>
  </sheetViews>
  <sheetFormatPr defaultRowHeight="16.2"/>
  <cols>
    <col min="1" max="9" width="13.88671875" customWidth="1"/>
  </cols>
  <sheetData>
    <row r="1" spans="1:9" ht="27.6">
      <c r="A1" s="37" t="s">
        <v>194</v>
      </c>
    </row>
    <row r="2" spans="1:9" ht="28.2">
      <c r="A2" s="26" t="s">
        <v>192</v>
      </c>
      <c r="B2" s="26"/>
      <c r="C2" s="26"/>
      <c r="D2" s="26"/>
      <c r="E2" s="26" t="s">
        <v>160</v>
      </c>
      <c r="F2" s="26"/>
      <c r="G2" s="26"/>
      <c r="H2" s="26"/>
      <c r="I2" s="26"/>
    </row>
    <row r="3" spans="1:9" ht="28.2">
      <c r="A3" s="27" t="s">
        <v>123</v>
      </c>
      <c r="B3" s="27">
        <v>1</v>
      </c>
      <c r="C3" s="28"/>
      <c r="D3" s="28"/>
      <c r="E3" s="28"/>
      <c r="F3" s="28"/>
      <c r="G3" s="28"/>
      <c r="H3" s="28"/>
      <c r="I3" s="28"/>
    </row>
    <row r="4" spans="1:9" ht="57" customHeight="1">
      <c r="A4" s="29" t="s">
        <v>124</v>
      </c>
      <c r="B4" s="29">
        <v>1</v>
      </c>
      <c r="C4" s="29">
        <v>2</v>
      </c>
      <c r="D4" s="29">
        <v>3</v>
      </c>
      <c r="E4" s="29">
        <v>4</v>
      </c>
      <c r="F4" s="29">
        <v>5</v>
      </c>
      <c r="G4" s="29">
        <v>6</v>
      </c>
      <c r="H4" s="29">
        <v>7</v>
      </c>
      <c r="I4" s="29">
        <v>8</v>
      </c>
    </row>
    <row r="5" spans="1:9" ht="57" customHeight="1">
      <c r="A5" s="29" t="s">
        <v>128</v>
      </c>
      <c r="B5" s="8"/>
      <c r="C5" s="31" t="s">
        <v>2</v>
      </c>
      <c r="D5" s="31" t="s">
        <v>7</v>
      </c>
      <c r="E5" s="31" t="s">
        <v>6</v>
      </c>
      <c r="F5" s="31" t="s">
        <v>2</v>
      </c>
      <c r="G5" s="31" t="s">
        <v>2</v>
      </c>
      <c r="H5" s="31" t="s">
        <v>7</v>
      </c>
      <c r="I5" s="8"/>
    </row>
    <row r="6" spans="1:9" ht="57" customHeight="1">
      <c r="A6" s="29" t="s">
        <v>129</v>
      </c>
      <c r="B6" s="8"/>
      <c r="C6" s="33" t="s">
        <v>32</v>
      </c>
      <c r="D6" s="31" t="s">
        <v>110</v>
      </c>
      <c r="E6" s="34" t="s">
        <v>101</v>
      </c>
      <c r="F6" s="33" t="s">
        <v>119</v>
      </c>
      <c r="G6" s="33" t="s">
        <v>33</v>
      </c>
      <c r="H6" s="31" t="s">
        <v>112</v>
      </c>
      <c r="I6" s="8"/>
    </row>
    <row r="7" spans="1:9" ht="57" customHeight="1">
      <c r="A7" s="29" t="s">
        <v>171</v>
      </c>
      <c r="B7" s="8"/>
      <c r="C7" s="8">
        <v>10.218999999999999</v>
      </c>
      <c r="D7" s="8">
        <v>9.516</v>
      </c>
      <c r="E7" s="8">
        <v>10.3</v>
      </c>
      <c r="F7" s="8">
        <v>10.1</v>
      </c>
      <c r="G7" s="8">
        <v>9.94</v>
      </c>
      <c r="H7" s="8">
        <v>10.220000000000001</v>
      </c>
      <c r="I7" s="8"/>
    </row>
    <row r="8" spans="1:9" ht="57" customHeight="1">
      <c r="A8" s="29" t="s">
        <v>172</v>
      </c>
      <c r="B8" s="8"/>
      <c r="C8" s="8">
        <f>IFERROR(_xlfn.RANK.EQ(C7,$C$7:$H$7,1),"")</f>
        <v>4</v>
      </c>
      <c r="D8" s="8">
        <f t="shared" ref="D8:H8" si="0">IFERROR(_xlfn.RANK.EQ(D7,$C$7:$H$7,1),"")</f>
        <v>1</v>
      </c>
      <c r="E8" s="8">
        <f t="shared" si="0"/>
        <v>6</v>
      </c>
      <c r="F8" s="8">
        <f t="shared" si="0"/>
        <v>3</v>
      </c>
      <c r="G8" s="8">
        <f t="shared" si="0"/>
        <v>2</v>
      </c>
      <c r="H8" s="8">
        <f t="shared" si="0"/>
        <v>5</v>
      </c>
      <c r="I8" s="8"/>
    </row>
    <row r="10" spans="1:9">
      <c r="C10">
        <f>IFERROR(_xlfn.RANK.EQ(C7,($C$7:$H$7,$B$24:$H$24,$C$40:$H$40),1),"")</f>
        <v>12</v>
      </c>
      <c r="D10">
        <f>IFERROR(_xlfn.RANK.EQ(D7,($C$7:$H$7,$B$24:$H$24,$C$40:$H$40),1),"")</f>
        <v>5</v>
      </c>
      <c r="E10">
        <f>IFERROR(_xlfn.RANK.EQ(E7,($C$7:$H$7,$B$24:$H$24,$C$40:$H$40),1),"")</f>
        <v>14</v>
      </c>
      <c r="F10">
        <f>IFERROR(_xlfn.RANK.EQ(F7,($C$7:$H$7,$B$24:$H$24,$C$40:$H$40),1),"")</f>
        <v>11</v>
      </c>
      <c r="G10">
        <f>IFERROR(_xlfn.RANK.EQ(G7,($C$7:$H$7,$B$24:$H$24,$C$40:$H$40),1),"")</f>
        <v>9</v>
      </c>
      <c r="H10">
        <f>IFERROR(_xlfn.RANK.EQ(H7,($C$7:$H$7,$B$24:$H$24,$C$40:$H$40),1),"")</f>
        <v>13</v>
      </c>
    </row>
    <row r="13" spans="1:9" ht="21">
      <c r="F13" s="23" t="s">
        <v>146</v>
      </c>
    </row>
    <row r="18" spans="1:9" ht="27.6">
      <c r="A18" s="37" t="s">
        <v>194</v>
      </c>
    </row>
    <row r="19" spans="1:9" ht="28.2">
      <c r="A19" s="26" t="s">
        <v>192</v>
      </c>
      <c r="B19" s="26"/>
      <c r="C19" s="26"/>
      <c r="D19" s="26"/>
      <c r="E19" s="26" t="s">
        <v>160</v>
      </c>
      <c r="F19" s="26"/>
      <c r="G19" s="26"/>
      <c r="H19" s="26"/>
      <c r="I19" s="26"/>
    </row>
    <row r="20" spans="1:9" ht="28.2">
      <c r="A20" s="27" t="s">
        <v>123</v>
      </c>
      <c r="B20" s="27">
        <v>2</v>
      </c>
      <c r="C20" s="28"/>
      <c r="D20" s="28"/>
      <c r="E20" s="28"/>
      <c r="F20" s="28"/>
      <c r="G20" s="28"/>
      <c r="H20" s="28"/>
      <c r="I20" s="28"/>
    </row>
    <row r="21" spans="1:9" ht="63" customHeight="1">
      <c r="A21" s="29" t="s">
        <v>124</v>
      </c>
      <c r="B21" s="29">
        <v>1</v>
      </c>
      <c r="C21" s="29">
        <v>2</v>
      </c>
      <c r="D21" s="29">
        <v>3</v>
      </c>
      <c r="E21" s="29">
        <v>4</v>
      </c>
      <c r="F21" s="29">
        <v>5</v>
      </c>
      <c r="G21" s="29">
        <v>6</v>
      </c>
      <c r="H21" s="29">
        <v>7</v>
      </c>
      <c r="I21" s="29">
        <v>8</v>
      </c>
    </row>
    <row r="22" spans="1:9" ht="63" customHeight="1">
      <c r="A22" s="29" t="s">
        <v>128</v>
      </c>
      <c r="B22" s="31" t="s">
        <v>2</v>
      </c>
      <c r="C22" s="31" t="s">
        <v>5</v>
      </c>
      <c r="D22" s="31" t="s">
        <v>4</v>
      </c>
      <c r="E22" s="31" t="s">
        <v>7</v>
      </c>
      <c r="F22" s="31" t="s">
        <v>2</v>
      </c>
      <c r="G22" s="31" t="s">
        <v>7</v>
      </c>
      <c r="H22" s="31" t="s">
        <v>2</v>
      </c>
      <c r="I22" s="8"/>
    </row>
    <row r="23" spans="1:9" ht="63" customHeight="1">
      <c r="A23" s="29" t="s">
        <v>129</v>
      </c>
      <c r="B23" s="33" t="s">
        <v>30</v>
      </c>
      <c r="C23" s="33" t="s">
        <v>18</v>
      </c>
      <c r="D23" s="33" t="s">
        <v>71</v>
      </c>
      <c r="E23" s="31" t="s">
        <v>75</v>
      </c>
      <c r="F23" s="33" t="s">
        <v>31</v>
      </c>
      <c r="G23" s="31" t="s">
        <v>114</v>
      </c>
      <c r="H23" s="33" t="s">
        <v>36</v>
      </c>
      <c r="I23" s="8"/>
    </row>
    <row r="24" spans="1:9" ht="63" customHeight="1">
      <c r="A24" s="29" t="s">
        <v>171</v>
      </c>
      <c r="B24" s="8">
        <v>9.7200000000000006</v>
      </c>
      <c r="C24" s="8">
        <v>9.25</v>
      </c>
      <c r="D24" s="8">
        <v>9.6560000000000006</v>
      </c>
      <c r="E24" s="8">
        <v>9.17</v>
      </c>
      <c r="F24" s="8">
        <v>10.77</v>
      </c>
      <c r="G24" s="8">
        <v>10.42</v>
      </c>
      <c r="H24" s="8"/>
      <c r="I24" s="8"/>
    </row>
    <row r="25" spans="1:9" ht="63" customHeight="1">
      <c r="A25" s="29" t="s">
        <v>172</v>
      </c>
      <c r="B25" s="8">
        <f>IFERROR(_xlfn.RANK.EQ(B24,$B$24:$H$24,1),"")</f>
        <v>4</v>
      </c>
      <c r="C25" s="8">
        <f t="shared" ref="C25:H25" si="1">IFERROR(_xlfn.RANK.EQ(C24,$B$24:$H$24,1),"")</f>
        <v>2</v>
      </c>
      <c r="D25" s="8">
        <f t="shared" si="1"/>
        <v>3</v>
      </c>
      <c r="E25" s="8">
        <f t="shared" si="1"/>
        <v>1</v>
      </c>
      <c r="F25" s="8">
        <f t="shared" si="1"/>
        <v>6</v>
      </c>
      <c r="G25" s="8">
        <f t="shared" si="1"/>
        <v>5</v>
      </c>
      <c r="H25" s="8" t="str">
        <f t="shared" si="1"/>
        <v/>
      </c>
      <c r="I25" s="8"/>
    </row>
    <row r="27" spans="1:9">
      <c r="B27">
        <f>IFERROR(_xlfn.RANK.EQ(B24,($C$7:$H$7,$B$24:$H$24,$C$40:$H$40),1),"")</f>
        <v>8</v>
      </c>
      <c r="C27">
        <f>IFERROR(_xlfn.RANK.EQ(C24,($C$7:$H$7,$B$24:$H$24,$C$40:$H$40),1),"")</f>
        <v>4</v>
      </c>
      <c r="D27">
        <f>IFERROR(_xlfn.RANK.EQ(D24,($C$7:$H$7,$B$24:$H$24,$C$40:$H$40),1),"")</f>
        <v>7</v>
      </c>
      <c r="E27">
        <f>IFERROR(_xlfn.RANK.EQ(E24,($C$7:$H$7,$B$24:$H$24,$C$40:$H$40),1),"")</f>
        <v>3</v>
      </c>
      <c r="F27">
        <f>IFERROR(_xlfn.RANK.EQ(F24,($C$7:$H$7,$B$24:$H$24,$C$40:$H$40),1),"")</f>
        <v>17</v>
      </c>
      <c r="G27">
        <f>IFERROR(_xlfn.RANK.EQ(G24,($C$7:$H$7,$B$24:$H$24,$C$40:$H$40),1),"")</f>
        <v>15</v>
      </c>
      <c r="H27" t="str">
        <f>IFERROR(_xlfn.RANK.EQ(H24,($C$7:$H$7,$B$24:$H$24,$C$40:$H$40),1),"")</f>
        <v/>
      </c>
    </row>
    <row r="30" spans="1:9" ht="21">
      <c r="F30" s="23" t="s">
        <v>146</v>
      </c>
    </row>
    <row r="34" spans="1:9" ht="27.6">
      <c r="A34" s="37" t="s">
        <v>194</v>
      </c>
    </row>
    <row r="35" spans="1:9" ht="28.2">
      <c r="A35" s="26" t="s">
        <v>192</v>
      </c>
      <c r="B35" s="26"/>
      <c r="C35" s="26"/>
      <c r="D35" s="26"/>
      <c r="E35" s="26" t="s">
        <v>160</v>
      </c>
      <c r="F35" s="26"/>
      <c r="G35" s="26"/>
      <c r="H35" s="26"/>
      <c r="I35" s="26"/>
    </row>
    <row r="36" spans="1:9" ht="28.2">
      <c r="A36" s="27" t="s">
        <v>123</v>
      </c>
      <c r="B36" s="27">
        <v>3</v>
      </c>
      <c r="C36" s="28"/>
      <c r="D36" s="28"/>
      <c r="E36" s="28"/>
      <c r="F36" s="28"/>
      <c r="G36" s="28"/>
      <c r="H36" s="28"/>
      <c r="I36" s="28"/>
    </row>
    <row r="37" spans="1:9" ht="51.45" customHeight="1">
      <c r="A37" s="29" t="s">
        <v>124</v>
      </c>
      <c r="B37" s="29">
        <v>1</v>
      </c>
      <c r="C37" s="29">
        <v>2</v>
      </c>
      <c r="D37" s="29">
        <v>3</v>
      </c>
      <c r="E37" s="29">
        <v>4</v>
      </c>
      <c r="F37" s="29">
        <v>5</v>
      </c>
      <c r="G37" s="29">
        <v>6</v>
      </c>
      <c r="H37" s="29">
        <v>7</v>
      </c>
      <c r="I37" s="29">
        <v>8</v>
      </c>
    </row>
    <row r="38" spans="1:9" ht="51.45" customHeight="1">
      <c r="A38" s="29" t="s">
        <v>128</v>
      </c>
      <c r="B38" s="8"/>
      <c r="C38" s="31" t="s">
        <v>2</v>
      </c>
      <c r="D38" s="31" t="s">
        <v>7</v>
      </c>
      <c r="E38" s="31" t="s">
        <v>4</v>
      </c>
      <c r="F38" s="31" t="s">
        <v>2</v>
      </c>
      <c r="G38" s="31" t="s">
        <v>8</v>
      </c>
      <c r="H38" s="31" t="s">
        <v>7</v>
      </c>
      <c r="I38" s="8"/>
    </row>
    <row r="39" spans="1:9" ht="51.45" customHeight="1">
      <c r="A39" s="29" t="s">
        <v>129</v>
      </c>
      <c r="B39" s="8"/>
      <c r="C39" s="35" t="s">
        <v>34</v>
      </c>
      <c r="D39" s="35" t="s">
        <v>113</v>
      </c>
      <c r="E39" s="33" t="s">
        <v>72</v>
      </c>
      <c r="F39" s="42" t="s">
        <v>197</v>
      </c>
      <c r="G39" s="35" t="s">
        <v>22</v>
      </c>
      <c r="H39" s="31" t="s">
        <v>111</v>
      </c>
      <c r="I39" s="8"/>
    </row>
    <row r="40" spans="1:9" ht="51.45" customHeight="1">
      <c r="A40" s="29" t="s">
        <v>171</v>
      </c>
      <c r="B40" s="8"/>
      <c r="C40" s="8">
        <v>10.039999999999999</v>
      </c>
      <c r="D40" s="8">
        <v>10.656000000000001</v>
      </c>
      <c r="E40" s="8">
        <v>9.6300000000000008</v>
      </c>
      <c r="F40" s="8">
        <v>10.79</v>
      </c>
      <c r="G40" s="8">
        <v>9.02</v>
      </c>
      <c r="H40" s="8">
        <v>8.89</v>
      </c>
      <c r="I40" s="8"/>
    </row>
    <row r="41" spans="1:9" ht="51.45" customHeight="1">
      <c r="A41" s="29" t="s">
        <v>172</v>
      </c>
      <c r="B41" s="8"/>
      <c r="C41" s="8">
        <f>IFERROR(_xlfn.RANK.EQ(C40,$C$40:$H$40,1),"")</f>
        <v>4</v>
      </c>
      <c r="D41" s="8">
        <f t="shared" ref="D41:H41" si="2">IFERROR(_xlfn.RANK.EQ(D40,$C$40:$H$40,1),"")</f>
        <v>5</v>
      </c>
      <c r="E41" s="8">
        <f t="shared" si="2"/>
        <v>3</v>
      </c>
      <c r="F41" s="8">
        <f t="shared" si="2"/>
        <v>6</v>
      </c>
      <c r="G41" s="8">
        <f t="shared" si="2"/>
        <v>2</v>
      </c>
      <c r="H41" s="8">
        <f t="shared" si="2"/>
        <v>1</v>
      </c>
      <c r="I41" s="8"/>
    </row>
    <row r="43" spans="1:9">
      <c r="C43">
        <f>IFERROR(_xlfn.RANK.EQ(C40,($C$7:$H$7,$B$24:$H$24,$C$40:$H$40),1),"")</f>
        <v>10</v>
      </c>
      <c r="D43">
        <f>IFERROR(_xlfn.RANK.EQ(D40,($C$7:$H$7,$B$24:$H$24,$C$40:$H$40),1),"")</f>
        <v>16</v>
      </c>
      <c r="E43">
        <f>IFERROR(_xlfn.RANK.EQ(E40,($C$7:$H$7,$B$24:$H$24,$C$40:$H$40),1),"")</f>
        <v>6</v>
      </c>
      <c r="F43">
        <f>IFERROR(_xlfn.RANK.EQ(F40,($C$7:$H$7,$B$24:$H$24,$C$40:$H$40),1),"")</f>
        <v>18</v>
      </c>
      <c r="G43">
        <f>IFERROR(_xlfn.RANK.EQ(G40,($C$7:$H$7,$B$24:$H$24,$C$40:$H$40),1),"")</f>
        <v>2</v>
      </c>
      <c r="H43">
        <f>IFERROR(_xlfn.RANK.EQ(H40,($C$7:$H$7,$B$24:$H$24,$C$40:$H$40),1),"")</f>
        <v>1</v>
      </c>
    </row>
    <row r="46" spans="1:9" ht="21">
      <c r="F46" s="23" t="s">
        <v>146</v>
      </c>
    </row>
    <row r="49" spans="1:9" ht="27.6">
      <c r="A49" s="37" t="s">
        <v>194</v>
      </c>
    </row>
    <row r="50" spans="1:9" ht="28.2">
      <c r="A50" s="26" t="s">
        <v>193</v>
      </c>
      <c r="B50" s="26"/>
      <c r="C50" s="26"/>
      <c r="D50" s="26"/>
      <c r="E50" s="26" t="s">
        <v>160</v>
      </c>
      <c r="F50" s="26"/>
      <c r="G50" s="26"/>
      <c r="H50" s="26"/>
      <c r="I50" s="26"/>
    </row>
    <row r="51" spans="1:9" ht="28.2">
      <c r="A51" s="27"/>
      <c r="B51" s="27"/>
      <c r="C51" s="28"/>
      <c r="D51" s="28"/>
      <c r="E51" s="28"/>
      <c r="F51" s="28"/>
      <c r="G51" s="28"/>
      <c r="H51" s="28"/>
      <c r="I51" s="28"/>
    </row>
    <row r="52" spans="1:9" ht="49.5" customHeight="1">
      <c r="A52" s="29" t="s">
        <v>124</v>
      </c>
      <c r="B52" s="29">
        <v>1</v>
      </c>
      <c r="C52" s="29">
        <v>2</v>
      </c>
      <c r="D52" s="29">
        <v>3</v>
      </c>
      <c r="E52" s="29">
        <v>4</v>
      </c>
      <c r="F52" s="29">
        <v>5</v>
      </c>
      <c r="G52" s="29">
        <v>6</v>
      </c>
      <c r="H52" s="29">
        <v>7</v>
      </c>
      <c r="I52" s="29">
        <v>8</v>
      </c>
    </row>
    <row r="53" spans="1:9" ht="49.5" customHeight="1">
      <c r="A53" s="29" t="s">
        <v>128</v>
      </c>
      <c r="B53" s="31" t="s">
        <v>4</v>
      </c>
      <c r="C53" s="31" t="s">
        <v>7</v>
      </c>
      <c r="D53" s="31" t="s">
        <v>7</v>
      </c>
      <c r="E53" s="31" t="s">
        <v>7</v>
      </c>
      <c r="F53" s="31" t="s">
        <v>8</v>
      </c>
      <c r="G53" s="31" t="s">
        <v>5</v>
      </c>
      <c r="H53" s="31" t="s">
        <v>4</v>
      </c>
      <c r="I53" s="31" t="s">
        <v>2</v>
      </c>
    </row>
    <row r="54" spans="1:9" ht="49.5" customHeight="1">
      <c r="A54" s="29" t="s">
        <v>129</v>
      </c>
      <c r="B54" s="33" t="s">
        <v>71</v>
      </c>
      <c r="C54" s="31" t="s">
        <v>110</v>
      </c>
      <c r="D54" s="31" t="s">
        <v>75</v>
      </c>
      <c r="E54" s="31" t="s">
        <v>111</v>
      </c>
      <c r="F54" s="35" t="s">
        <v>22</v>
      </c>
      <c r="G54" s="33" t="s">
        <v>18</v>
      </c>
      <c r="H54" s="33" t="s">
        <v>72</v>
      </c>
      <c r="I54" s="33" t="s">
        <v>30</v>
      </c>
    </row>
    <row r="55" spans="1:9" ht="49.5" customHeight="1">
      <c r="A55" s="29" t="s">
        <v>171</v>
      </c>
      <c r="B55" s="8">
        <v>9.6</v>
      </c>
      <c r="C55" s="8">
        <v>9.57</v>
      </c>
      <c r="D55" s="8">
        <v>8.43</v>
      </c>
      <c r="E55" s="8">
        <v>9.1199999999999992</v>
      </c>
      <c r="F55" s="8">
        <v>9</v>
      </c>
      <c r="G55" s="8">
        <v>9.24</v>
      </c>
      <c r="H55" s="8">
        <v>9.7799999999999994</v>
      </c>
      <c r="I55" s="8">
        <v>9.8699999999999992</v>
      </c>
    </row>
    <row r="56" spans="1:9" ht="49.5" customHeight="1">
      <c r="A56" s="29" t="s">
        <v>172</v>
      </c>
      <c r="B56" s="8">
        <f>_xlfn.RANK.EQ(B55,$B$55:$I$55,1)</f>
        <v>6</v>
      </c>
      <c r="C56" s="8">
        <f t="shared" ref="C56:I56" si="3">_xlfn.RANK.EQ(C55,$B$55:$I$55,1)</f>
        <v>5</v>
      </c>
      <c r="D56" s="8">
        <f t="shared" si="3"/>
        <v>1</v>
      </c>
      <c r="E56" s="8">
        <f t="shared" si="3"/>
        <v>3</v>
      </c>
      <c r="F56" s="8">
        <f t="shared" si="3"/>
        <v>2</v>
      </c>
      <c r="G56" s="8">
        <f t="shared" si="3"/>
        <v>4</v>
      </c>
      <c r="H56" s="8">
        <f t="shared" si="3"/>
        <v>7</v>
      </c>
      <c r="I56" s="8">
        <f t="shared" si="3"/>
        <v>8</v>
      </c>
    </row>
    <row r="61" spans="1:9" ht="21">
      <c r="F61" s="23" t="s">
        <v>146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opLeftCell="A77" workbookViewId="0">
      <selection activeCell="B86" sqref="B86:I89"/>
    </sheetView>
  </sheetViews>
  <sheetFormatPr defaultRowHeight="16.2"/>
  <cols>
    <col min="1" max="9" width="13.77734375" customWidth="1"/>
  </cols>
  <sheetData>
    <row r="1" spans="1:9" ht="27.6">
      <c r="A1" s="37" t="s">
        <v>194</v>
      </c>
    </row>
    <row r="2" spans="1:9" ht="28.2">
      <c r="A2" s="26" t="s">
        <v>190</v>
      </c>
      <c r="B2" s="26"/>
      <c r="C2" s="26"/>
      <c r="D2" s="26"/>
      <c r="E2" s="26" t="s">
        <v>160</v>
      </c>
      <c r="F2" s="26"/>
      <c r="G2" s="26"/>
      <c r="H2" s="26"/>
      <c r="I2" s="26"/>
    </row>
    <row r="3" spans="1:9" ht="28.2">
      <c r="A3" s="27" t="s">
        <v>123</v>
      </c>
      <c r="B3" s="27">
        <v>1</v>
      </c>
      <c r="C3" s="28"/>
      <c r="D3" s="28"/>
      <c r="E3" s="28"/>
      <c r="F3" s="28"/>
      <c r="G3" s="28"/>
      <c r="H3" s="28"/>
      <c r="I3" s="28"/>
    </row>
    <row r="4" spans="1:9" ht="57.45" customHeight="1">
      <c r="A4" s="29" t="s">
        <v>124</v>
      </c>
      <c r="B4" s="29">
        <v>1</v>
      </c>
      <c r="C4" s="29">
        <v>2</v>
      </c>
      <c r="D4" s="29">
        <v>3</v>
      </c>
      <c r="E4" s="29">
        <v>4</v>
      </c>
      <c r="F4" s="29">
        <v>5</v>
      </c>
      <c r="G4" s="29">
        <v>6</v>
      </c>
      <c r="H4" s="29">
        <v>7</v>
      </c>
      <c r="I4" s="29">
        <v>8</v>
      </c>
    </row>
    <row r="5" spans="1:9" ht="57.45" customHeight="1">
      <c r="A5" s="29" t="s">
        <v>128</v>
      </c>
      <c r="B5" s="8"/>
      <c r="C5" s="31" t="s">
        <v>3</v>
      </c>
      <c r="D5" s="31" t="s">
        <v>7</v>
      </c>
      <c r="E5" s="31" t="s">
        <v>4</v>
      </c>
      <c r="F5" s="31" t="s">
        <v>5</v>
      </c>
      <c r="G5" s="31" t="s">
        <v>7</v>
      </c>
      <c r="H5" s="31" t="s">
        <v>3</v>
      </c>
      <c r="I5" s="8"/>
    </row>
    <row r="6" spans="1:9" ht="57.45" customHeight="1">
      <c r="A6" s="29" t="s">
        <v>129</v>
      </c>
      <c r="B6" s="8"/>
      <c r="C6" s="33" t="s">
        <v>30</v>
      </c>
      <c r="D6" s="31" t="s">
        <v>114</v>
      </c>
      <c r="E6" s="33" t="s">
        <v>70</v>
      </c>
      <c r="F6" s="33" t="s">
        <v>18</v>
      </c>
      <c r="G6" s="31" t="s">
        <v>110</v>
      </c>
      <c r="H6" s="33" t="s">
        <v>32</v>
      </c>
      <c r="I6" s="8"/>
    </row>
    <row r="7" spans="1:9" ht="57.45" customHeight="1">
      <c r="A7" s="29" t="s">
        <v>171</v>
      </c>
      <c r="B7" s="8"/>
      <c r="C7" s="8">
        <v>16.559999999999999</v>
      </c>
      <c r="D7" s="8">
        <v>17.5</v>
      </c>
      <c r="E7" s="8">
        <v>13.83</v>
      </c>
      <c r="F7" s="8">
        <v>15.4</v>
      </c>
      <c r="G7" s="8">
        <v>15.71</v>
      </c>
      <c r="H7" s="8">
        <v>17.04</v>
      </c>
      <c r="I7" s="8"/>
    </row>
    <row r="8" spans="1:9" ht="57.45" customHeight="1">
      <c r="A8" s="29" t="s">
        <v>172</v>
      </c>
      <c r="B8" s="8"/>
      <c r="C8" s="8">
        <f>IFERROR(_xlfn.RANK.EQ(C7,$C$7:$H$7,1),"")</f>
        <v>4</v>
      </c>
      <c r="D8" s="8">
        <f t="shared" ref="D8:G8" si="0">IFERROR(_xlfn.RANK.EQ(D7,$C$7:$H$7,1),"")</f>
        <v>6</v>
      </c>
      <c r="E8" s="8">
        <f t="shared" si="0"/>
        <v>1</v>
      </c>
      <c r="F8" s="8">
        <f t="shared" si="0"/>
        <v>2</v>
      </c>
      <c r="G8" s="8">
        <f t="shared" si="0"/>
        <v>3</v>
      </c>
      <c r="H8" s="8">
        <f>IFERROR(_xlfn.RANK.EQ(H7,$C$7:$H$7,1),"")</f>
        <v>5</v>
      </c>
      <c r="I8" s="8"/>
    </row>
    <row r="10" spans="1:9">
      <c r="C10">
        <f>IFERROR(_xlfn.RANK.EQ(C7,($C$7:$H$7,$C$24:$H$24,$C$40:$H$40,$C$58:$H$58),1),"")</f>
        <v>17</v>
      </c>
      <c r="D10">
        <f>IFERROR(_xlfn.RANK.EQ(D7,($C$7:$H$7,$C$24:$H$24,$C$40:$H$40,$C$58:$H$58),1),"")</f>
        <v>20</v>
      </c>
      <c r="E10">
        <f>IFERROR(_xlfn.RANK.EQ(E7,($C$7:$H$7,$C$24:$H$24,$C$40:$H$40,$C$58:$H$58),1),"")</f>
        <v>1</v>
      </c>
      <c r="F10">
        <f>IFERROR(_xlfn.RANK.EQ(F7,($C$7:$H$7,$C$24:$H$24,$C$40:$H$40,$C$58:$H$58),1),"")</f>
        <v>6</v>
      </c>
      <c r="G10">
        <f>IFERROR(_xlfn.RANK.EQ(G7,($C$7:$H$7,$C$24:$H$24,$C$40:$H$40,$C$58:$H$58),1),"")</f>
        <v>10</v>
      </c>
      <c r="H10">
        <f>IFERROR(_xlfn.RANK.EQ(H7,($C$7:$H$7,$C$24:$H$24,$C$40:$H$40,$C$58:$H$58),1),"")</f>
        <v>19</v>
      </c>
    </row>
    <row r="13" spans="1:9" ht="21">
      <c r="F13" s="23" t="s">
        <v>146</v>
      </c>
    </row>
    <row r="18" spans="1:9" ht="27.6">
      <c r="A18" s="37" t="s">
        <v>194</v>
      </c>
    </row>
    <row r="19" spans="1:9" ht="28.2">
      <c r="A19" s="26" t="s">
        <v>190</v>
      </c>
      <c r="B19" s="26"/>
      <c r="C19" s="26"/>
      <c r="D19" s="26"/>
      <c r="E19" s="26" t="s">
        <v>160</v>
      </c>
      <c r="F19" s="26"/>
      <c r="G19" s="26"/>
      <c r="H19" s="26"/>
      <c r="I19" s="26"/>
    </row>
    <row r="20" spans="1:9" ht="28.2">
      <c r="A20" s="27" t="s">
        <v>123</v>
      </c>
      <c r="B20" s="27">
        <v>2</v>
      </c>
      <c r="C20" s="28"/>
      <c r="D20" s="28"/>
      <c r="E20" s="28"/>
      <c r="F20" s="28"/>
      <c r="G20" s="28"/>
      <c r="H20" s="28"/>
      <c r="I20" s="28"/>
    </row>
    <row r="21" spans="1:9" ht="61.5" customHeight="1">
      <c r="A21" s="29" t="s">
        <v>124</v>
      </c>
      <c r="B21" s="29">
        <v>1</v>
      </c>
      <c r="C21" s="29">
        <v>2</v>
      </c>
      <c r="D21" s="29">
        <v>3</v>
      </c>
      <c r="E21" s="29">
        <v>4</v>
      </c>
      <c r="F21" s="29">
        <v>5</v>
      </c>
      <c r="G21" s="29">
        <v>6</v>
      </c>
      <c r="H21" s="29">
        <v>7</v>
      </c>
      <c r="I21" s="29">
        <v>8</v>
      </c>
    </row>
    <row r="22" spans="1:9" ht="61.5" customHeight="1">
      <c r="A22" s="29" t="s">
        <v>128</v>
      </c>
      <c r="B22" s="8"/>
      <c r="C22" s="31" t="s">
        <v>3</v>
      </c>
      <c r="D22" s="31" t="s">
        <v>7</v>
      </c>
      <c r="E22" s="31" t="s">
        <v>4</v>
      </c>
      <c r="F22" s="31" t="s">
        <v>5</v>
      </c>
      <c r="G22" s="31" t="s">
        <v>3</v>
      </c>
      <c r="H22" s="31" t="s">
        <v>9</v>
      </c>
      <c r="I22" s="8"/>
    </row>
    <row r="23" spans="1:9" ht="61.5" customHeight="1">
      <c r="A23" s="29" t="s">
        <v>129</v>
      </c>
      <c r="B23" s="8"/>
      <c r="C23" s="33" t="s">
        <v>33</v>
      </c>
      <c r="D23" s="31" t="s">
        <v>111</v>
      </c>
      <c r="E23" s="33" t="s">
        <v>71</v>
      </c>
      <c r="F23" s="33" t="s">
        <v>19</v>
      </c>
      <c r="G23" s="33" t="s">
        <v>119</v>
      </c>
      <c r="H23" s="33" t="s">
        <v>15</v>
      </c>
      <c r="I23" s="8"/>
    </row>
    <row r="24" spans="1:9" ht="61.5" customHeight="1">
      <c r="A24" s="29" t="s">
        <v>171</v>
      </c>
      <c r="B24" s="8"/>
      <c r="C24" s="8">
        <v>15.5</v>
      </c>
      <c r="D24" s="8">
        <v>14.5</v>
      </c>
      <c r="E24" s="8">
        <v>15.97</v>
      </c>
      <c r="F24" s="8">
        <v>15.45</v>
      </c>
      <c r="G24" s="8">
        <v>16.53</v>
      </c>
      <c r="H24" s="8">
        <v>15.61</v>
      </c>
      <c r="I24" s="8"/>
    </row>
    <row r="25" spans="1:9" ht="61.5" customHeight="1">
      <c r="A25" s="29" t="s">
        <v>172</v>
      </c>
      <c r="B25" s="8"/>
      <c r="C25" s="8">
        <f>IFERROR(_xlfn.RANK.EQ(C24,$C$24:$H$24,1),"")</f>
        <v>3</v>
      </c>
      <c r="D25" s="8">
        <f t="shared" ref="D25:G25" si="1">IFERROR(_xlfn.RANK.EQ(D24,$C$24:$H$24,1),"")</f>
        <v>1</v>
      </c>
      <c r="E25" s="8">
        <f t="shared" si="1"/>
        <v>5</v>
      </c>
      <c r="F25" s="8">
        <f t="shared" si="1"/>
        <v>2</v>
      </c>
      <c r="G25" s="8">
        <f t="shared" si="1"/>
        <v>6</v>
      </c>
      <c r="H25" s="8">
        <f>IFERROR(_xlfn.RANK.EQ(H24,$C$24:$H$24,1),"")</f>
        <v>4</v>
      </c>
      <c r="I25" s="8"/>
    </row>
    <row r="27" spans="1:9">
      <c r="C27">
        <f>IFERROR(_xlfn.RANK.EQ(C24,($C$7:$H$7,$C$24:$H$24,$C$40:$H$40,$C$58:$H$58),1),"")</f>
        <v>8</v>
      </c>
      <c r="D27">
        <f>IFERROR(_xlfn.RANK.EQ(D24,($C$7:$H$7,$C$24:$H$24,$C$40:$H$40,$C$58:$H$58),1),"")</f>
        <v>3</v>
      </c>
      <c r="E27">
        <f>IFERROR(_xlfn.RANK.EQ(E24,($C$7:$H$7,$C$24:$H$24,$C$40:$H$40,$C$58:$H$58),1),"")</f>
        <v>12</v>
      </c>
      <c r="F27">
        <f>IFERROR(_xlfn.RANK.EQ(F24,($C$7:$H$7,$C$24:$H$24,$C$40:$H$40,$C$58:$H$58),1),"")</f>
        <v>7</v>
      </c>
      <c r="G27">
        <f>IFERROR(_xlfn.RANK.EQ(G24,($C$7:$H$7,$C$24:$H$24,$C$40:$H$40,$C$58:$H$58),1),"")</f>
        <v>16</v>
      </c>
      <c r="H27">
        <f>IFERROR(_xlfn.RANK.EQ(H24,($C$7:$H$7,$C$24:$H$24,$C$40:$H$40,$C$58:$H$58),1),"")</f>
        <v>9</v>
      </c>
    </row>
    <row r="30" spans="1:9" ht="21">
      <c r="F30" s="23" t="s">
        <v>146</v>
      </c>
    </row>
    <row r="34" spans="1:9" ht="27.6">
      <c r="A34" s="37" t="s">
        <v>194</v>
      </c>
    </row>
    <row r="35" spans="1:9" ht="28.2">
      <c r="A35" s="26" t="s">
        <v>190</v>
      </c>
      <c r="B35" s="26"/>
      <c r="C35" s="26"/>
      <c r="D35" s="26"/>
      <c r="E35" s="26" t="s">
        <v>160</v>
      </c>
      <c r="F35" s="26"/>
      <c r="G35" s="26"/>
      <c r="H35" s="26"/>
      <c r="I35" s="26"/>
    </row>
    <row r="36" spans="1:9" ht="28.2">
      <c r="A36" s="27" t="s">
        <v>123</v>
      </c>
      <c r="B36" s="27">
        <v>3</v>
      </c>
      <c r="C36" s="28"/>
      <c r="D36" s="28"/>
      <c r="E36" s="28"/>
      <c r="F36" s="28"/>
      <c r="G36" s="28"/>
      <c r="H36" s="28"/>
      <c r="I36" s="28"/>
    </row>
    <row r="37" spans="1:9" ht="54.45" customHeight="1">
      <c r="A37" s="29" t="s">
        <v>124</v>
      </c>
      <c r="B37" s="29">
        <v>1</v>
      </c>
      <c r="C37" s="29">
        <v>2</v>
      </c>
      <c r="D37" s="29">
        <v>3</v>
      </c>
      <c r="E37" s="29">
        <v>4</v>
      </c>
      <c r="F37" s="29">
        <v>5</v>
      </c>
      <c r="G37" s="29">
        <v>6</v>
      </c>
      <c r="H37" s="29">
        <v>7</v>
      </c>
      <c r="I37" s="29">
        <v>8</v>
      </c>
    </row>
    <row r="38" spans="1:9" ht="54.45" customHeight="1">
      <c r="A38" s="29" t="s">
        <v>128</v>
      </c>
      <c r="B38" s="8"/>
      <c r="C38" s="31" t="s">
        <v>3</v>
      </c>
      <c r="D38" s="31" t="s">
        <v>7</v>
      </c>
      <c r="E38" s="31" t="s">
        <v>9</v>
      </c>
      <c r="F38" s="31" t="s">
        <v>10</v>
      </c>
      <c r="G38" s="31" t="s">
        <v>3</v>
      </c>
      <c r="H38" s="31" t="s">
        <v>4</v>
      </c>
      <c r="I38" s="8"/>
    </row>
    <row r="39" spans="1:9" ht="54.45" customHeight="1">
      <c r="A39" s="29" t="s">
        <v>129</v>
      </c>
      <c r="B39" s="8"/>
      <c r="C39" s="33" t="s">
        <v>34</v>
      </c>
      <c r="D39" s="31" t="s">
        <v>112</v>
      </c>
      <c r="E39" s="33" t="s">
        <v>16</v>
      </c>
      <c r="F39" s="36" t="s">
        <v>63</v>
      </c>
      <c r="G39" s="33" t="s">
        <v>35</v>
      </c>
      <c r="H39" s="33" t="s">
        <v>72</v>
      </c>
      <c r="I39" s="8"/>
    </row>
    <row r="40" spans="1:9" ht="54.45" customHeight="1">
      <c r="A40" s="29" t="s">
        <v>171</v>
      </c>
      <c r="B40" s="8"/>
      <c r="C40" s="8">
        <v>16.100000000000001</v>
      </c>
      <c r="D40" s="8">
        <v>16.28</v>
      </c>
      <c r="E40" s="8">
        <v>15.8</v>
      </c>
      <c r="F40" s="8">
        <v>14.65</v>
      </c>
      <c r="G40" s="8">
        <v>18.84</v>
      </c>
      <c r="H40" s="8">
        <v>16.010000000000002</v>
      </c>
      <c r="I40" s="8"/>
    </row>
    <row r="41" spans="1:9" ht="54.45" customHeight="1">
      <c r="A41" s="29" t="s">
        <v>172</v>
      </c>
      <c r="B41" s="8"/>
      <c r="C41" s="8">
        <f>IFERROR(_xlfn.RANK.EQ(C40,$C$40:$H$40,1),"")</f>
        <v>4</v>
      </c>
      <c r="D41" s="8">
        <f t="shared" ref="D41:G41" si="2">IFERROR(_xlfn.RANK.EQ(D40,$C$40:$H$40,1),"")</f>
        <v>5</v>
      </c>
      <c r="E41" s="8">
        <f t="shared" si="2"/>
        <v>2</v>
      </c>
      <c r="F41" s="8">
        <f t="shared" si="2"/>
        <v>1</v>
      </c>
      <c r="G41" s="8">
        <f t="shared" si="2"/>
        <v>6</v>
      </c>
      <c r="H41" s="8">
        <f>IFERROR(_xlfn.RANK.EQ(H40,$C$40:$H$40,1),"")</f>
        <v>3</v>
      </c>
      <c r="I41" s="8"/>
    </row>
    <row r="43" spans="1:9">
      <c r="C43">
        <f>IFERROR(_xlfn.RANK.EQ(C40,($C$7:$H$7,$C$24:$H$24,$C$40:$H$40,$C$58:$H$58),1),"")</f>
        <v>14</v>
      </c>
      <c r="D43">
        <f>IFERROR(_xlfn.RANK.EQ(D40,($C$7:$H$7,$C$24:$H$24,$C$40:$H$40,$C$58:$H$58),1),"")</f>
        <v>15</v>
      </c>
      <c r="E43">
        <f>IFERROR(_xlfn.RANK.EQ(E40,($C$7:$H$7,$C$24:$H$24,$C$40:$H$40,$C$58:$H$58),1),"")</f>
        <v>11</v>
      </c>
      <c r="F43">
        <f>IFERROR(_xlfn.RANK.EQ(F40,($C$7:$H$7,$C$24:$H$24,$C$40:$H$40,$C$58:$H$58),1),"")</f>
        <v>4</v>
      </c>
      <c r="G43">
        <f>IFERROR(_xlfn.RANK.EQ(G40,($C$7:$H$7,$C$24:$H$24,$C$40:$H$40,$C$58:$H$58),1),"")</f>
        <v>24</v>
      </c>
      <c r="H43">
        <f>IFERROR(_xlfn.RANK.EQ(H40,($C$7:$H$7,$C$24:$H$24,$C$40:$H$40,$C$58:$H$58),1),"")</f>
        <v>13</v>
      </c>
    </row>
    <row r="46" spans="1:9" ht="21">
      <c r="F46" s="23" t="s">
        <v>146</v>
      </c>
    </row>
    <row r="52" spans="1:9" ht="27.6">
      <c r="A52" s="37" t="s">
        <v>194</v>
      </c>
    </row>
    <row r="53" spans="1:9" ht="28.2">
      <c r="A53" s="26" t="s">
        <v>190</v>
      </c>
      <c r="B53" s="26"/>
      <c r="C53" s="26"/>
      <c r="D53" s="26"/>
      <c r="E53" s="26" t="s">
        <v>160</v>
      </c>
      <c r="F53" s="26"/>
      <c r="G53" s="26"/>
      <c r="H53" s="26"/>
      <c r="I53" s="26"/>
    </row>
    <row r="54" spans="1:9" ht="28.2">
      <c r="A54" s="27" t="s">
        <v>123</v>
      </c>
      <c r="B54" s="27">
        <v>4</v>
      </c>
      <c r="C54" s="28"/>
      <c r="D54" s="28"/>
      <c r="E54" s="28"/>
      <c r="F54" s="28"/>
      <c r="G54" s="28"/>
      <c r="H54" s="28"/>
      <c r="I54" s="28"/>
    </row>
    <row r="55" spans="1:9" ht="64.95" customHeight="1">
      <c r="A55" s="29" t="s">
        <v>124</v>
      </c>
      <c r="B55" s="29">
        <v>1</v>
      </c>
      <c r="C55" s="29">
        <v>2</v>
      </c>
      <c r="D55" s="29">
        <v>3</v>
      </c>
      <c r="E55" s="29">
        <v>4</v>
      </c>
      <c r="F55" s="29">
        <v>5</v>
      </c>
      <c r="G55" s="29">
        <v>6</v>
      </c>
      <c r="H55" s="29">
        <v>7</v>
      </c>
      <c r="I55" s="29">
        <v>8</v>
      </c>
    </row>
    <row r="56" spans="1:9" ht="64.95" customHeight="1">
      <c r="A56" s="29" t="s">
        <v>128</v>
      </c>
      <c r="B56" s="8"/>
      <c r="C56" s="31" t="s">
        <v>3</v>
      </c>
      <c r="D56" s="31" t="s">
        <v>4</v>
      </c>
      <c r="E56" s="31" t="s">
        <v>7</v>
      </c>
      <c r="F56" s="31" t="s">
        <v>8</v>
      </c>
      <c r="G56" s="31" t="s">
        <v>11</v>
      </c>
      <c r="H56" s="31" t="s">
        <v>6</v>
      </c>
      <c r="I56" s="8"/>
    </row>
    <row r="57" spans="1:9" ht="64.95" customHeight="1">
      <c r="A57" s="29" t="s">
        <v>129</v>
      </c>
      <c r="B57" s="8"/>
      <c r="C57" s="33" t="s">
        <v>36</v>
      </c>
      <c r="D57" s="33" t="s">
        <v>73</v>
      </c>
      <c r="E57" s="35" t="s">
        <v>113</v>
      </c>
      <c r="F57" s="35" t="s">
        <v>22</v>
      </c>
      <c r="G57" s="36" t="s">
        <v>64</v>
      </c>
      <c r="H57" s="34" t="s">
        <v>102</v>
      </c>
      <c r="I57" s="8"/>
    </row>
    <row r="58" spans="1:9" ht="64.95" customHeight="1">
      <c r="A58" s="29" t="s">
        <v>171</v>
      </c>
      <c r="B58" s="8"/>
      <c r="C58" s="8">
        <v>18.062999999999999</v>
      </c>
      <c r="D58" s="8">
        <v>18.100000000000001</v>
      </c>
      <c r="E58" s="8">
        <v>17.52</v>
      </c>
      <c r="F58" s="8">
        <v>14.85</v>
      </c>
      <c r="G58" s="8">
        <v>14.48</v>
      </c>
      <c r="H58" s="8">
        <v>16.66</v>
      </c>
      <c r="I58" s="8"/>
    </row>
    <row r="59" spans="1:9" ht="64.95" customHeight="1">
      <c r="A59" s="29" t="s">
        <v>172</v>
      </c>
      <c r="B59" s="8"/>
      <c r="C59" s="8">
        <f>IFERROR(_xlfn.RANK.EQ(C58,$C$58:$H$58,1),"")</f>
        <v>5</v>
      </c>
      <c r="D59" s="8">
        <f t="shared" ref="D59:H59" si="3">IFERROR(_xlfn.RANK.EQ(D58,$C$58:$H$58,1),"")</f>
        <v>6</v>
      </c>
      <c r="E59" s="8">
        <f t="shared" si="3"/>
        <v>4</v>
      </c>
      <c r="F59" s="8">
        <f t="shared" si="3"/>
        <v>2</v>
      </c>
      <c r="G59" s="8">
        <f t="shared" si="3"/>
        <v>1</v>
      </c>
      <c r="H59" s="8">
        <f t="shared" si="3"/>
        <v>3</v>
      </c>
      <c r="I59" s="8"/>
    </row>
    <row r="61" spans="1:9">
      <c r="C61">
        <f>IFERROR(_xlfn.RANK.EQ(C58,($C$7:$H$7,$C$24:$H$24,$C$40:$H$40,$C$58:$H$58),1),"")</f>
        <v>22</v>
      </c>
      <c r="D61">
        <f>IFERROR(_xlfn.RANK.EQ(D58,($C$7:$H$7,$C$24:$H$24,$C$40:$H$40,$C$58:$H$58),1),"")</f>
        <v>23</v>
      </c>
      <c r="E61">
        <f>IFERROR(_xlfn.RANK.EQ(E58,($C$7:$H$7,$C$24:$H$24,$C$40:$H$40,$C$58:$H$58),1),"")</f>
        <v>21</v>
      </c>
      <c r="F61">
        <f>IFERROR(_xlfn.RANK.EQ(F58,($C$7:$H$7,$C$24:$H$24,$C$40:$H$40,$C$58:$H$58),1),"")</f>
        <v>5</v>
      </c>
      <c r="G61">
        <f>IFERROR(_xlfn.RANK.EQ(G58,($C$7:$H$7,$C$24:$H$24,$C$40:$H$40,$C$58:$H$58),1),"")</f>
        <v>2</v>
      </c>
      <c r="H61">
        <f>IFERROR(_xlfn.RANK.EQ(H58,($C$7:$H$7,$C$24:$H$24,$C$40:$H$40,$C$58:$H$58),1),"")</f>
        <v>18</v>
      </c>
    </row>
    <row r="64" spans="1:9" ht="21">
      <c r="F64" s="23" t="s">
        <v>146</v>
      </c>
    </row>
    <row r="65" spans="6:6" ht="21">
      <c r="F65" s="23"/>
    </row>
    <row r="66" spans="6:6" ht="21">
      <c r="F66" s="23"/>
    </row>
    <row r="67" spans="6:6" ht="21">
      <c r="F67" s="23"/>
    </row>
    <row r="68" spans="6:6" ht="21">
      <c r="F68" s="23"/>
    </row>
    <row r="69" spans="6:6" ht="21">
      <c r="F69" s="23"/>
    </row>
    <row r="70" spans="6:6" ht="21">
      <c r="F70" s="23"/>
    </row>
    <row r="71" spans="6:6" ht="21">
      <c r="F71" s="23"/>
    </row>
    <row r="72" spans="6:6" ht="21">
      <c r="F72" s="23"/>
    </row>
    <row r="73" spans="6:6" ht="21">
      <c r="F73" s="23"/>
    </row>
    <row r="74" spans="6:6" ht="21">
      <c r="F74" s="23"/>
    </row>
    <row r="75" spans="6:6" ht="21">
      <c r="F75" s="23"/>
    </row>
    <row r="76" spans="6:6" ht="21">
      <c r="F76" s="23"/>
    </row>
    <row r="77" spans="6:6" ht="21">
      <c r="F77" s="23"/>
    </row>
    <row r="78" spans="6:6" ht="21">
      <c r="F78" s="23"/>
    </row>
    <row r="79" spans="6:6" ht="21">
      <c r="F79" s="23"/>
    </row>
    <row r="80" spans="6:6" ht="21">
      <c r="F80" s="23"/>
    </row>
    <row r="82" spans="1:9" ht="27.6">
      <c r="A82" s="37" t="s">
        <v>194</v>
      </c>
    </row>
    <row r="83" spans="1:9" ht="28.2">
      <c r="A83" s="26" t="s">
        <v>191</v>
      </c>
      <c r="B83" s="26"/>
      <c r="C83" s="26"/>
      <c r="D83" s="26"/>
      <c r="E83" s="26" t="s">
        <v>160</v>
      </c>
      <c r="F83" s="26"/>
      <c r="G83" s="26"/>
      <c r="H83" s="26"/>
      <c r="I83" s="26"/>
    </row>
    <row r="84" spans="1:9" ht="28.2">
      <c r="A84" s="27"/>
      <c r="B84" s="27"/>
      <c r="C84" s="28"/>
      <c r="D84" s="28"/>
      <c r="E84" s="28"/>
      <c r="F84" s="28"/>
      <c r="G84" s="28"/>
      <c r="H84" s="28"/>
      <c r="I84" s="28"/>
    </row>
    <row r="85" spans="1:9" ht="51.45" customHeight="1">
      <c r="A85" s="29" t="s">
        <v>124</v>
      </c>
      <c r="B85" s="29">
        <v>1</v>
      </c>
      <c r="C85" s="29">
        <v>2</v>
      </c>
      <c r="D85" s="29">
        <v>3</v>
      </c>
      <c r="E85" s="29">
        <v>4</v>
      </c>
      <c r="F85" s="29">
        <v>5</v>
      </c>
      <c r="G85" s="29">
        <v>6</v>
      </c>
      <c r="H85" s="29">
        <v>7</v>
      </c>
      <c r="I85" s="29">
        <v>8</v>
      </c>
    </row>
    <row r="86" spans="1:9" ht="51.45" customHeight="1">
      <c r="A86" s="29" t="s">
        <v>128</v>
      </c>
      <c r="B86" s="31" t="s">
        <v>5</v>
      </c>
      <c r="C86" s="31" t="s">
        <v>5</v>
      </c>
      <c r="D86" s="31" t="s">
        <v>7</v>
      </c>
      <c r="E86" s="31" t="s">
        <v>4</v>
      </c>
      <c r="F86" s="31" t="s">
        <v>11</v>
      </c>
      <c r="G86" s="31" t="s">
        <v>10</v>
      </c>
      <c r="H86" s="31" t="s">
        <v>8</v>
      </c>
      <c r="I86" s="31" t="s">
        <v>3</v>
      </c>
    </row>
    <row r="87" spans="1:9" ht="51.45" customHeight="1">
      <c r="A87" s="29" t="s">
        <v>129</v>
      </c>
      <c r="B87" s="33" t="s">
        <v>19</v>
      </c>
      <c r="C87" s="33" t="s">
        <v>18</v>
      </c>
      <c r="D87" s="31" t="s">
        <v>111</v>
      </c>
      <c r="E87" s="33" t="s">
        <v>70</v>
      </c>
      <c r="F87" s="36" t="s">
        <v>64</v>
      </c>
      <c r="G87" s="36" t="s">
        <v>63</v>
      </c>
      <c r="H87" s="35" t="s">
        <v>22</v>
      </c>
      <c r="I87" s="33" t="s">
        <v>33</v>
      </c>
    </row>
    <row r="88" spans="1:9" ht="51.45" customHeight="1">
      <c r="A88" s="29" t="s">
        <v>171</v>
      </c>
      <c r="B88" s="8">
        <v>15.85</v>
      </c>
      <c r="C88" s="8">
        <v>15.82</v>
      </c>
      <c r="D88" s="8">
        <v>14.75</v>
      </c>
      <c r="E88" s="8">
        <v>14.22</v>
      </c>
      <c r="F88" s="8">
        <v>14.46</v>
      </c>
      <c r="G88" s="8">
        <v>14.8</v>
      </c>
      <c r="H88" s="8">
        <v>15.09</v>
      </c>
      <c r="I88" s="8">
        <v>15.9</v>
      </c>
    </row>
    <row r="89" spans="1:9" ht="51.45" customHeight="1">
      <c r="A89" s="29" t="s">
        <v>172</v>
      </c>
      <c r="B89" s="8">
        <f>_xlfn.RANK.EQ(B88,$B$88:$I$88,1)</f>
        <v>7</v>
      </c>
      <c r="C89" s="8">
        <f t="shared" ref="C89:I89" si="4">_xlfn.RANK.EQ(C88,$B$88:$I$88,1)</f>
        <v>6</v>
      </c>
      <c r="D89" s="8">
        <f t="shared" si="4"/>
        <v>3</v>
      </c>
      <c r="E89" s="8">
        <f t="shared" si="4"/>
        <v>1</v>
      </c>
      <c r="F89" s="8">
        <f t="shared" si="4"/>
        <v>2</v>
      </c>
      <c r="G89" s="8">
        <f t="shared" si="4"/>
        <v>4</v>
      </c>
      <c r="H89" s="8">
        <f t="shared" si="4"/>
        <v>5</v>
      </c>
      <c r="I89" s="8">
        <f t="shared" si="4"/>
        <v>8</v>
      </c>
    </row>
    <row r="94" spans="1:9" ht="21">
      <c r="F94" s="23" t="s">
        <v>146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>
      <selection activeCell="C25" sqref="C25:G25"/>
    </sheetView>
  </sheetViews>
  <sheetFormatPr defaultRowHeight="16.2"/>
  <cols>
    <col min="1" max="9" width="13.88671875" customWidth="1"/>
  </cols>
  <sheetData>
    <row r="1" spans="1:9" ht="27.6">
      <c r="A1" s="37" t="s">
        <v>194</v>
      </c>
    </row>
    <row r="2" spans="1:9" ht="28.2">
      <c r="A2" s="26" t="s">
        <v>189</v>
      </c>
      <c r="B2" s="26"/>
      <c r="C2" s="26"/>
      <c r="D2" s="26"/>
      <c r="E2" s="26" t="s">
        <v>160</v>
      </c>
      <c r="F2" s="26"/>
      <c r="G2" s="26"/>
      <c r="H2" s="26"/>
      <c r="I2" s="26"/>
    </row>
    <row r="3" spans="1:9" ht="28.2">
      <c r="A3" s="27" t="s">
        <v>123</v>
      </c>
      <c r="B3" s="27">
        <v>1</v>
      </c>
      <c r="C3" s="28"/>
      <c r="D3" s="28"/>
      <c r="E3" s="28"/>
      <c r="F3" s="28"/>
      <c r="G3" s="28"/>
      <c r="H3" s="28"/>
      <c r="I3" s="28"/>
    </row>
    <row r="4" spans="1:9" ht="55.5" customHeight="1">
      <c r="A4" s="29" t="s">
        <v>124</v>
      </c>
      <c r="B4" s="29">
        <v>1</v>
      </c>
      <c r="C4" s="29">
        <v>2</v>
      </c>
      <c r="D4" s="29">
        <v>3</v>
      </c>
      <c r="E4" s="29">
        <v>4</v>
      </c>
      <c r="F4" s="29">
        <v>5</v>
      </c>
      <c r="G4" s="29">
        <v>6</v>
      </c>
      <c r="H4" s="29">
        <v>7</v>
      </c>
      <c r="I4" s="29">
        <v>8</v>
      </c>
    </row>
    <row r="5" spans="1:9" ht="55.5" customHeight="1">
      <c r="A5" s="29" t="s">
        <v>128</v>
      </c>
      <c r="B5" s="31"/>
      <c r="C5" s="31" t="s">
        <v>3</v>
      </c>
      <c r="D5" s="31" t="s">
        <v>4</v>
      </c>
      <c r="E5" s="31" t="s">
        <v>6</v>
      </c>
      <c r="F5" s="31" t="s">
        <v>7</v>
      </c>
      <c r="G5" s="31" t="s">
        <v>9</v>
      </c>
      <c r="H5" s="31" t="s">
        <v>8</v>
      </c>
      <c r="I5" s="8"/>
    </row>
    <row r="6" spans="1:9" ht="55.5" customHeight="1">
      <c r="A6" s="29" t="s">
        <v>129</v>
      </c>
      <c r="B6" s="33"/>
      <c r="C6" s="33" t="s">
        <v>31</v>
      </c>
      <c r="D6" s="33" t="s">
        <v>73</v>
      </c>
      <c r="E6" s="34" t="s">
        <v>103</v>
      </c>
      <c r="F6" s="31" t="s">
        <v>75</v>
      </c>
      <c r="G6" s="33" t="s">
        <v>15</v>
      </c>
      <c r="H6" s="33" t="s">
        <v>23</v>
      </c>
      <c r="I6" s="8"/>
    </row>
    <row r="7" spans="1:9" ht="55.5" customHeight="1">
      <c r="A7" s="29" t="s">
        <v>171</v>
      </c>
      <c r="B7" s="8"/>
      <c r="C7" s="8">
        <v>35.33</v>
      </c>
      <c r="D7" s="8">
        <v>38</v>
      </c>
      <c r="E7" s="8">
        <v>30.63</v>
      </c>
      <c r="F7" s="8">
        <v>28.5</v>
      </c>
      <c r="G7" s="8">
        <v>33.04</v>
      </c>
      <c r="H7" s="8">
        <v>35.32</v>
      </c>
      <c r="I7" s="8"/>
    </row>
    <row r="8" spans="1:9" ht="55.5" customHeight="1">
      <c r="A8" s="29" t="s">
        <v>172</v>
      </c>
      <c r="B8" s="8"/>
      <c r="C8" s="8">
        <f>IFERROR(_xlfn.RANK.EQ(C7,$C$7:$H$7,1),"")</f>
        <v>5</v>
      </c>
      <c r="D8" s="8">
        <f>IFERROR(_xlfn.RANK.EQ(D7,$C$7:$H$7,1),"")</f>
        <v>6</v>
      </c>
      <c r="E8" s="8">
        <f t="shared" ref="E8:H8" si="0">IFERROR(_xlfn.RANK.EQ(E7,$C$7:$H$7,1),"")</f>
        <v>2</v>
      </c>
      <c r="F8" s="8">
        <f t="shared" si="0"/>
        <v>1</v>
      </c>
      <c r="G8" s="8">
        <f t="shared" si="0"/>
        <v>3</v>
      </c>
      <c r="H8" s="8">
        <f t="shared" si="0"/>
        <v>4</v>
      </c>
      <c r="I8" s="8"/>
    </row>
    <row r="10" spans="1:9">
      <c r="C10">
        <f>IFERROR(_xlfn.RANK.EQ(C7,($C$7:$H$7,$C$25:$H$25),1),"")</f>
        <v>10</v>
      </c>
      <c r="D10">
        <f>IFERROR(_xlfn.RANK.EQ(D7,($C$7:$H$7,$C$25:$H$25),1),"")</f>
        <v>11</v>
      </c>
      <c r="E10">
        <f>IFERROR(_xlfn.RANK.EQ(E7,($C$7:$H$7,$C$25:$H$25),1),"")</f>
        <v>4</v>
      </c>
      <c r="F10">
        <f>IFERROR(_xlfn.RANK.EQ(F7,($C$7:$H$7,$C$25:$H$25),1),"")</f>
        <v>1</v>
      </c>
      <c r="G10">
        <f>IFERROR(_xlfn.RANK.EQ(G7,($C$7:$H$7,$C$25:$H$25),1),"")</f>
        <v>6</v>
      </c>
      <c r="H10">
        <f>IFERROR(_xlfn.RANK.EQ(H7,($C$7:$H$7,$C$25:$H$25),1),"")</f>
        <v>9</v>
      </c>
    </row>
    <row r="14" spans="1:9" ht="21">
      <c r="F14" s="23" t="s">
        <v>146</v>
      </c>
    </row>
    <row r="19" spans="1:9" ht="27.6">
      <c r="A19" s="37" t="s">
        <v>194</v>
      </c>
    </row>
    <row r="20" spans="1:9" ht="28.2">
      <c r="A20" s="26" t="s">
        <v>189</v>
      </c>
      <c r="B20" s="26"/>
      <c r="C20" s="26"/>
      <c r="D20" s="26"/>
      <c r="E20" s="26" t="s">
        <v>160</v>
      </c>
      <c r="F20" s="26"/>
      <c r="G20" s="26"/>
      <c r="H20" s="26"/>
      <c r="I20" s="26"/>
    </row>
    <row r="21" spans="1:9" ht="28.2">
      <c r="A21" s="27" t="s">
        <v>123</v>
      </c>
      <c r="B21" s="27">
        <v>2</v>
      </c>
      <c r="C21" s="28"/>
      <c r="D21" s="28"/>
      <c r="E21" s="28"/>
      <c r="F21" s="28"/>
      <c r="G21" s="28"/>
      <c r="H21" s="28"/>
      <c r="I21" s="28"/>
    </row>
    <row r="22" spans="1:9" ht="58.95" customHeight="1">
      <c r="A22" s="29" t="s">
        <v>124</v>
      </c>
      <c r="B22" s="29">
        <v>1</v>
      </c>
      <c r="C22" s="29">
        <v>2</v>
      </c>
      <c r="D22" s="29">
        <v>3</v>
      </c>
      <c r="E22" s="29">
        <v>4</v>
      </c>
      <c r="F22" s="29">
        <v>5</v>
      </c>
      <c r="G22" s="29">
        <v>6</v>
      </c>
      <c r="H22" s="29">
        <v>7</v>
      </c>
      <c r="I22" s="29">
        <v>8</v>
      </c>
    </row>
    <row r="23" spans="1:9" ht="58.95" customHeight="1">
      <c r="A23" s="29" t="s">
        <v>128</v>
      </c>
      <c r="B23" s="31"/>
      <c r="C23" s="31" t="s">
        <v>11</v>
      </c>
      <c r="D23" s="31" t="s">
        <v>4</v>
      </c>
      <c r="E23" s="31" t="s">
        <v>8</v>
      </c>
      <c r="F23" s="31" t="s">
        <v>10</v>
      </c>
      <c r="G23" s="31" t="s">
        <v>9</v>
      </c>
      <c r="H23" s="31" t="s">
        <v>5</v>
      </c>
      <c r="I23" s="8"/>
    </row>
    <row r="24" spans="1:9" ht="58.95" customHeight="1">
      <c r="A24" s="29" t="s">
        <v>129</v>
      </c>
      <c r="B24" s="32"/>
      <c r="C24" s="36" t="s">
        <v>64</v>
      </c>
      <c r="D24" s="33" t="s">
        <v>70</v>
      </c>
      <c r="E24" s="33" t="s">
        <v>24</v>
      </c>
      <c r="F24" s="36" t="s">
        <v>63</v>
      </c>
      <c r="G24" s="33" t="s">
        <v>16</v>
      </c>
      <c r="H24" s="33" t="s">
        <v>19</v>
      </c>
      <c r="I24" s="8"/>
    </row>
    <row r="25" spans="1:9" ht="58.95" customHeight="1">
      <c r="A25" s="29" t="s">
        <v>171</v>
      </c>
      <c r="B25" s="8"/>
      <c r="C25" s="8">
        <v>30.57</v>
      </c>
      <c r="D25" s="8">
        <v>28.93</v>
      </c>
      <c r="E25" s="8">
        <v>34.299999999999997</v>
      </c>
      <c r="F25" s="8">
        <v>30.98</v>
      </c>
      <c r="G25" s="8">
        <v>34.25</v>
      </c>
      <c r="H25" s="8"/>
      <c r="I25" s="8"/>
    </row>
    <row r="26" spans="1:9" ht="58.95" customHeight="1">
      <c r="A26" s="29" t="s">
        <v>172</v>
      </c>
      <c r="B26" s="8"/>
      <c r="C26" s="8">
        <f>IFERROR(_xlfn.RANK.EQ(C25,$C$25:$H$25,1),"")</f>
        <v>2</v>
      </c>
      <c r="D26" s="8">
        <f t="shared" ref="D26:H26" si="1">IFERROR(_xlfn.RANK.EQ(D25,$C$25:$H$25,1),"")</f>
        <v>1</v>
      </c>
      <c r="E26" s="8">
        <f t="shared" si="1"/>
        <v>5</v>
      </c>
      <c r="F26" s="8">
        <f t="shared" si="1"/>
        <v>3</v>
      </c>
      <c r="G26" s="8">
        <f>IFERROR(_xlfn.RANK.EQ(G25,$C$25:$H$25,1),"")</f>
        <v>4</v>
      </c>
      <c r="H26" s="8" t="str">
        <f t="shared" si="1"/>
        <v/>
      </c>
      <c r="I26" s="8"/>
    </row>
    <row r="28" spans="1:9">
      <c r="C28">
        <f>IFERROR(_xlfn.RANK.EQ(C25,($C$7:$H$7,$C$25:$H$25),1),"")</f>
        <v>3</v>
      </c>
      <c r="D28">
        <f>IFERROR(_xlfn.RANK.EQ(D25,($C$7:$H$7,$C$25:$H$25),1),"")</f>
        <v>2</v>
      </c>
      <c r="E28">
        <f>IFERROR(_xlfn.RANK.EQ(E25,($C$7:$H$7,$C$25:$H$25),1),"")</f>
        <v>8</v>
      </c>
      <c r="F28">
        <f>IFERROR(_xlfn.RANK.EQ(F25,($C$7:$H$7,$C$25:$H$25),1),"")</f>
        <v>5</v>
      </c>
      <c r="G28">
        <f>IFERROR(_xlfn.RANK.EQ(G25,($C$7:$H$7,$C$25:$H$25),1),"")</f>
        <v>7</v>
      </c>
      <c r="H28" t="str">
        <f>IFERROR(_xlfn.RANK.EQ(H25,($C$7:$H$7,$C$25:$H$25),1),"")</f>
        <v/>
      </c>
    </row>
    <row r="32" spans="1:9" ht="21">
      <c r="F32" s="23" t="s">
        <v>146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37" workbookViewId="0">
      <selection activeCell="B42" sqref="B42:I43"/>
    </sheetView>
  </sheetViews>
  <sheetFormatPr defaultRowHeight="16.2"/>
  <cols>
    <col min="1" max="9" width="13.88671875" customWidth="1"/>
  </cols>
  <sheetData>
    <row r="1" spans="1:9" ht="27.6">
      <c r="A1" s="37" t="s">
        <v>194</v>
      </c>
    </row>
    <row r="2" spans="1:9" ht="28.2">
      <c r="A2" s="26" t="s">
        <v>187</v>
      </c>
      <c r="B2" s="26"/>
      <c r="C2" s="26"/>
      <c r="D2" s="26"/>
      <c r="E2" s="26" t="s">
        <v>160</v>
      </c>
      <c r="F2" s="26"/>
      <c r="G2" s="26"/>
      <c r="H2" s="26"/>
      <c r="I2" s="26"/>
    </row>
    <row r="3" spans="1:9" ht="28.2">
      <c r="A3" s="27" t="s">
        <v>123</v>
      </c>
      <c r="B3" s="27">
        <v>1</v>
      </c>
      <c r="C3" s="28"/>
      <c r="D3" s="28"/>
      <c r="E3" s="28"/>
      <c r="F3" s="28"/>
      <c r="G3" s="28"/>
      <c r="H3" s="28"/>
      <c r="I3" s="28"/>
    </row>
    <row r="4" spans="1:9" ht="55.05" customHeight="1">
      <c r="A4" s="29" t="s">
        <v>124</v>
      </c>
      <c r="B4" s="29">
        <v>1</v>
      </c>
      <c r="C4" s="29">
        <v>2</v>
      </c>
      <c r="D4" s="29">
        <v>3</v>
      </c>
      <c r="E4" s="29">
        <v>4</v>
      </c>
      <c r="F4" s="29">
        <v>5</v>
      </c>
      <c r="G4" s="29">
        <v>6</v>
      </c>
      <c r="H4" s="29">
        <v>7</v>
      </c>
      <c r="I4" s="29">
        <v>8</v>
      </c>
    </row>
    <row r="5" spans="1:9" ht="55.05" customHeight="1">
      <c r="A5" s="29" t="s">
        <v>128</v>
      </c>
      <c r="B5" s="31" t="s">
        <v>3</v>
      </c>
      <c r="C5" s="31" t="s">
        <v>3</v>
      </c>
      <c r="D5" s="31" t="s">
        <v>4</v>
      </c>
      <c r="E5" s="31" t="s">
        <v>3</v>
      </c>
      <c r="F5" s="31" t="s">
        <v>7</v>
      </c>
      <c r="G5" s="31" t="s">
        <v>7</v>
      </c>
      <c r="H5" s="31" t="s">
        <v>9</v>
      </c>
      <c r="I5" s="8"/>
    </row>
    <row r="6" spans="1:9" ht="55.05" customHeight="1">
      <c r="A6" s="29" t="s">
        <v>129</v>
      </c>
      <c r="B6" s="33" t="s">
        <v>196</v>
      </c>
      <c r="C6" s="33" t="s">
        <v>50</v>
      </c>
      <c r="D6" s="32" t="s">
        <v>91</v>
      </c>
      <c r="E6" s="33" t="s">
        <v>51</v>
      </c>
      <c r="F6" s="33" t="s">
        <v>115</v>
      </c>
      <c r="G6" s="33" t="s">
        <v>117</v>
      </c>
      <c r="H6" s="35" t="s">
        <v>17</v>
      </c>
      <c r="I6" s="8"/>
    </row>
    <row r="7" spans="1:9" ht="55.05" customHeight="1">
      <c r="A7" s="29" t="s">
        <v>171</v>
      </c>
      <c r="B7" s="8">
        <v>9.33</v>
      </c>
      <c r="C7" s="8">
        <v>9.35</v>
      </c>
      <c r="D7" s="8">
        <v>10.625</v>
      </c>
      <c r="E7" s="8">
        <v>10.47</v>
      </c>
      <c r="F7" s="8">
        <v>9.5</v>
      </c>
      <c r="G7" s="8"/>
      <c r="H7" s="8">
        <v>10.07</v>
      </c>
      <c r="I7" s="8"/>
    </row>
    <row r="8" spans="1:9" ht="55.05" customHeight="1">
      <c r="A8" s="29" t="s">
        <v>172</v>
      </c>
      <c r="B8" s="8">
        <f>IFERROR(_xlfn.RANK.EQ(B7,$B$7:$H$7,1),"")</f>
        <v>1</v>
      </c>
      <c r="C8" s="8">
        <f t="shared" ref="C8:H8" si="0">IFERROR(_xlfn.RANK.EQ(C7,$B$7:$H$7,1),"")</f>
        <v>2</v>
      </c>
      <c r="D8" s="8">
        <f t="shared" si="0"/>
        <v>6</v>
      </c>
      <c r="E8" s="8">
        <f t="shared" si="0"/>
        <v>5</v>
      </c>
      <c r="F8" s="8">
        <f t="shared" si="0"/>
        <v>3</v>
      </c>
      <c r="G8" s="8" t="str">
        <f t="shared" si="0"/>
        <v/>
      </c>
      <c r="H8" s="8">
        <f t="shared" si="0"/>
        <v>4</v>
      </c>
      <c r="I8" s="8"/>
    </row>
    <row r="10" spans="1:9">
      <c r="B10">
        <f>IFERROR(_xlfn.RANK.EQ(B7,($B$7:$H$7,$C$25:$H$25),1),"")</f>
        <v>2</v>
      </c>
      <c r="C10">
        <f>IFERROR(_xlfn.RANK.EQ(C7,($B$7:$H$7,$C$25:$H$25),1),"")</f>
        <v>3</v>
      </c>
      <c r="D10">
        <f>IFERROR(_xlfn.RANK.EQ(D7,($B$7:$H$7,$C$25:$H$25),1),"")</f>
        <v>10</v>
      </c>
      <c r="E10">
        <f>IFERROR(_xlfn.RANK.EQ(E7,($B$7:$H$7,$C$25:$H$25),1),"")</f>
        <v>9</v>
      </c>
      <c r="F10">
        <f>IFERROR(_xlfn.RANK.EQ(F7,($B$7:$H$7,$C$25:$H$25),1),"")</f>
        <v>4</v>
      </c>
      <c r="G10" t="str">
        <f>IFERROR(_xlfn.RANK.EQ(G7,($B$7:$H$7,$C$25:$H$25),1),"")</f>
        <v/>
      </c>
      <c r="H10">
        <f>IFERROR(_xlfn.RANK.EQ(H7,($B$7:$H$7,$C$25:$H$25),1),"")</f>
        <v>8</v>
      </c>
    </row>
    <row r="14" spans="1:9" ht="21">
      <c r="F14" s="23" t="s">
        <v>146</v>
      </c>
    </row>
    <row r="19" spans="1:9" ht="27.6">
      <c r="A19" s="37" t="s">
        <v>194</v>
      </c>
    </row>
    <row r="20" spans="1:9" ht="28.2">
      <c r="A20" s="26" t="s">
        <v>187</v>
      </c>
      <c r="B20" s="26"/>
      <c r="C20" s="26"/>
      <c r="D20" s="26"/>
      <c r="E20" s="26" t="s">
        <v>160</v>
      </c>
      <c r="F20" s="26"/>
      <c r="G20" s="26"/>
      <c r="H20" s="26"/>
      <c r="I20" s="26"/>
    </row>
    <row r="21" spans="1:9" ht="28.2">
      <c r="A21" s="27" t="s">
        <v>123</v>
      </c>
      <c r="B21" s="27">
        <v>2</v>
      </c>
      <c r="C21" s="28"/>
      <c r="D21" s="28"/>
      <c r="E21" s="28"/>
      <c r="F21" s="28"/>
      <c r="G21" s="28"/>
      <c r="H21" s="28"/>
      <c r="I21" s="28"/>
    </row>
    <row r="22" spans="1:9" ht="57.45" customHeight="1">
      <c r="A22" s="29" t="s">
        <v>124</v>
      </c>
      <c r="B22" s="29">
        <v>1</v>
      </c>
      <c r="C22" s="29">
        <v>2</v>
      </c>
      <c r="D22" s="29">
        <v>3</v>
      </c>
      <c r="E22" s="29">
        <v>4</v>
      </c>
      <c r="F22" s="29">
        <v>5</v>
      </c>
      <c r="G22" s="29">
        <v>6</v>
      </c>
      <c r="H22" s="29">
        <v>7</v>
      </c>
      <c r="I22" s="29">
        <v>8</v>
      </c>
    </row>
    <row r="23" spans="1:9" ht="57.45" customHeight="1">
      <c r="A23" s="29" t="s">
        <v>128</v>
      </c>
      <c r="B23" s="31"/>
      <c r="C23" s="31" t="s">
        <v>3</v>
      </c>
      <c r="D23" s="31" t="s">
        <v>7</v>
      </c>
      <c r="E23" s="31" t="s">
        <v>3</v>
      </c>
      <c r="F23" s="31" t="s">
        <v>6</v>
      </c>
      <c r="G23" s="31" t="s">
        <v>3</v>
      </c>
      <c r="H23" s="31" t="s">
        <v>8</v>
      </c>
      <c r="I23" s="8"/>
    </row>
    <row r="24" spans="1:9" ht="57.45" customHeight="1">
      <c r="A24" s="29" t="s">
        <v>129</v>
      </c>
      <c r="B24" s="32"/>
      <c r="C24" s="33" t="s">
        <v>52</v>
      </c>
      <c r="D24" s="33" t="s">
        <v>116</v>
      </c>
      <c r="E24" s="35" t="s">
        <v>54</v>
      </c>
      <c r="F24" s="34" t="s">
        <v>104</v>
      </c>
      <c r="G24" s="33" t="s">
        <v>53</v>
      </c>
      <c r="H24" s="35" t="s">
        <v>26</v>
      </c>
      <c r="I24" s="8"/>
    </row>
    <row r="25" spans="1:9" ht="57.45" customHeight="1">
      <c r="A25" s="29" t="s">
        <v>171</v>
      </c>
      <c r="B25" s="8"/>
      <c r="C25" s="8">
        <v>9.875</v>
      </c>
      <c r="D25" s="8">
        <v>10.029999999999999</v>
      </c>
      <c r="E25" s="8">
        <v>9.11</v>
      </c>
      <c r="F25" s="8">
        <v>10.76</v>
      </c>
      <c r="G25" s="8">
        <v>10.039999999999999</v>
      </c>
      <c r="H25" s="8"/>
      <c r="I25" s="8"/>
    </row>
    <row r="26" spans="1:9" ht="57.45" customHeight="1">
      <c r="A26" s="29" t="s">
        <v>172</v>
      </c>
      <c r="B26" s="8"/>
      <c r="C26" s="8">
        <f>IFERROR(_xlfn.RANK.EQ(C25,$C$25:$H$25,1),"")</f>
        <v>2</v>
      </c>
      <c r="D26" s="8">
        <f t="shared" ref="D26:H26" si="1">IFERROR(_xlfn.RANK.EQ(D25,$C$25:$H$25,1),"")</f>
        <v>3</v>
      </c>
      <c r="E26" s="8">
        <f t="shared" si="1"/>
        <v>1</v>
      </c>
      <c r="F26" s="8">
        <f t="shared" si="1"/>
        <v>5</v>
      </c>
      <c r="G26" s="8">
        <f t="shared" si="1"/>
        <v>4</v>
      </c>
      <c r="H26" s="8" t="str">
        <f t="shared" si="1"/>
        <v/>
      </c>
      <c r="I26" s="8"/>
    </row>
    <row r="28" spans="1:9">
      <c r="C28">
        <f>IFERROR(_xlfn.RANK.EQ(C25,($B$7:$H$7,$C$25:$H$25),1),"")</f>
        <v>5</v>
      </c>
      <c r="D28">
        <f>IFERROR(_xlfn.RANK.EQ(D25,($B$7:$H$7,$C$25:$H$25),1),"")</f>
        <v>6</v>
      </c>
      <c r="E28">
        <f>IFERROR(_xlfn.RANK.EQ(E25,($B$7:$H$7,$C$25:$H$25),1),"")</f>
        <v>1</v>
      </c>
      <c r="F28">
        <f>IFERROR(_xlfn.RANK.EQ(F25,($B$7:$H$7,$C$25:$H$25),1),"")</f>
        <v>11</v>
      </c>
      <c r="G28">
        <f>IFERROR(_xlfn.RANK.EQ(G25,($B$7:$H$7,$C$25:$H$25),1),"")</f>
        <v>7</v>
      </c>
      <c r="H28" t="str">
        <f>IFERROR(_xlfn.RANK.EQ(H25,($B$7:$H$7,$C$25:$H$25),1),"")</f>
        <v/>
      </c>
    </row>
    <row r="32" spans="1:9" ht="21">
      <c r="F32" s="23" t="s">
        <v>146</v>
      </c>
    </row>
    <row r="36" spans="1:9" ht="27.6">
      <c r="A36" s="37" t="s">
        <v>194</v>
      </c>
    </row>
    <row r="37" spans="1:9" ht="28.2">
      <c r="A37" s="26" t="s">
        <v>188</v>
      </c>
      <c r="B37" s="26"/>
      <c r="C37" s="26"/>
      <c r="D37" s="26"/>
      <c r="E37" s="26" t="s">
        <v>160</v>
      </c>
      <c r="F37" s="26"/>
      <c r="G37" s="26"/>
      <c r="H37" s="26"/>
      <c r="I37" s="26"/>
    </row>
    <row r="38" spans="1:9" ht="28.2">
      <c r="A38" s="27"/>
      <c r="B38" s="27"/>
      <c r="C38" s="28"/>
      <c r="D38" s="28"/>
      <c r="E38" s="28"/>
      <c r="F38" s="28"/>
      <c r="G38" s="28"/>
      <c r="H38" s="28"/>
      <c r="I38" s="28"/>
    </row>
    <row r="39" spans="1:9" ht="46.95" customHeight="1">
      <c r="A39" s="29" t="s">
        <v>124</v>
      </c>
      <c r="B39" s="29">
        <v>1</v>
      </c>
      <c r="C39" s="29">
        <v>2</v>
      </c>
      <c r="D39" s="29">
        <v>3</v>
      </c>
      <c r="E39" s="29">
        <v>4</v>
      </c>
      <c r="F39" s="29">
        <v>5</v>
      </c>
      <c r="G39" s="29">
        <v>6</v>
      </c>
      <c r="H39" s="29">
        <v>7</v>
      </c>
      <c r="I39" s="29">
        <v>8</v>
      </c>
    </row>
    <row r="40" spans="1:9" ht="46.95" customHeight="1">
      <c r="A40" s="29" t="s">
        <v>128</v>
      </c>
      <c r="B40" s="31" t="s">
        <v>3</v>
      </c>
      <c r="C40" s="31" t="s">
        <v>3</v>
      </c>
      <c r="D40" s="31" t="s">
        <v>3</v>
      </c>
      <c r="E40" s="31" t="s">
        <v>3</v>
      </c>
      <c r="F40" s="31" t="s">
        <v>3</v>
      </c>
      <c r="G40" s="31" t="s">
        <v>7</v>
      </c>
      <c r="H40" s="31" t="s">
        <v>7</v>
      </c>
      <c r="I40" s="31" t="s">
        <v>9</v>
      </c>
    </row>
    <row r="41" spans="1:9" ht="46.95" customHeight="1">
      <c r="A41" s="29" t="s">
        <v>129</v>
      </c>
      <c r="B41" s="33" t="s">
        <v>53</v>
      </c>
      <c r="C41" s="33" t="s">
        <v>52</v>
      </c>
      <c r="D41" s="33" t="s">
        <v>50</v>
      </c>
      <c r="E41" s="35" t="s">
        <v>54</v>
      </c>
      <c r="F41" s="33" t="s">
        <v>196</v>
      </c>
      <c r="G41" s="33" t="s">
        <v>115</v>
      </c>
      <c r="H41" s="33" t="s">
        <v>116</v>
      </c>
      <c r="I41" s="35" t="s">
        <v>17</v>
      </c>
    </row>
    <row r="42" spans="1:9" ht="46.95" customHeight="1">
      <c r="A42" s="29" t="s">
        <v>171</v>
      </c>
      <c r="B42" s="8">
        <v>9.6</v>
      </c>
      <c r="C42" s="8">
        <v>10.130000000000001</v>
      </c>
      <c r="D42" s="8">
        <v>9.2799999999999994</v>
      </c>
      <c r="E42" s="8">
        <v>9.08</v>
      </c>
      <c r="F42" s="8">
        <v>9.2200000000000006</v>
      </c>
      <c r="G42" s="8">
        <v>9.56</v>
      </c>
      <c r="H42" s="8">
        <v>9.93</v>
      </c>
      <c r="I42" s="8">
        <v>9.92</v>
      </c>
    </row>
    <row r="43" spans="1:9" ht="46.95" customHeight="1">
      <c r="A43" s="29" t="s">
        <v>172</v>
      </c>
      <c r="B43" s="8">
        <f>_xlfn.RANK.EQ(B42,$B$42:$I$42,1)</f>
        <v>5</v>
      </c>
      <c r="C43" s="8">
        <f t="shared" ref="C43:I43" si="2">_xlfn.RANK.EQ(C42,$B$42:$I$42,1)</f>
        <v>8</v>
      </c>
      <c r="D43" s="8">
        <f t="shared" si="2"/>
        <v>3</v>
      </c>
      <c r="E43" s="8">
        <f t="shared" si="2"/>
        <v>1</v>
      </c>
      <c r="F43" s="8">
        <f t="shared" si="2"/>
        <v>2</v>
      </c>
      <c r="G43" s="8">
        <f t="shared" si="2"/>
        <v>4</v>
      </c>
      <c r="H43" s="8">
        <f t="shared" si="2"/>
        <v>7</v>
      </c>
      <c r="I43" s="8">
        <f t="shared" si="2"/>
        <v>6</v>
      </c>
    </row>
    <row r="49" spans="6:6" ht="21">
      <c r="F49" s="23" t="s">
        <v>146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37" workbookViewId="0">
      <selection activeCell="B47" sqref="B47:I50"/>
    </sheetView>
  </sheetViews>
  <sheetFormatPr defaultRowHeight="16.2"/>
  <cols>
    <col min="1" max="9" width="13.33203125" customWidth="1"/>
  </cols>
  <sheetData>
    <row r="1" spans="1:9" ht="27.6">
      <c r="A1" s="37" t="s">
        <v>194</v>
      </c>
    </row>
    <row r="2" spans="1:9" ht="28.2">
      <c r="A2" s="26" t="s">
        <v>186</v>
      </c>
      <c r="B2" s="26"/>
      <c r="C2" s="26"/>
      <c r="D2" s="26"/>
      <c r="E2" s="26" t="s">
        <v>160</v>
      </c>
      <c r="F2" s="26"/>
      <c r="G2" s="26"/>
      <c r="H2" s="26"/>
      <c r="I2" s="26"/>
    </row>
    <row r="3" spans="1:9" ht="28.2">
      <c r="A3" s="27" t="s">
        <v>123</v>
      </c>
      <c r="B3" s="27">
        <v>1</v>
      </c>
      <c r="C3" s="28"/>
      <c r="D3" s="28"/>
      <c r="E3" s="28"/>
      <c r="F3" s="28"/>
      <c r="G3" s="28"/>
      <c r="H3" s="28"/>
      <c r="I3" s="28"/>
    </row>
    <row r="4" spans="1:9" ht="43.05" customHeight="1">
      <c r="A4" s="29" t="s">
        <v>124</v>
      </c>
      <c r="B4" s="29">
        <v>1</v>
      </c>
      <c r="C4" s="29">
        <v>2</v>
      </c>
      <c r="D4" s="29">
        <v>3</v>
      </c>
      <c r="E4" s="29">
        <v>4</v>
      </c>
      <c r="F4" s="29">
        <v>5</v>
      </c>
      <c r="G4" s="29">
        <v>6</v>
      </c>
      <c r="H4" s="29">
        <v>7</v>
      </c>
      <c r="I4" s="29">
        <v>8</v>
      </c>
    </row>
    <row r="5" spans="1:9" ht="43.05" customHeight="1">
      <c r="A5" s="29" t="s">
        <v>128</v>
      </c>
      <c r="B5" s="31" t="s">
        <v>3</v>
      </c>
      <c r="C5" s="31" t="s">
        <v>4</v>
      </c>
      <c r="D5" s="31" t="s">
        <v>3</v>
      </c>
      <c r="E5" s="31" t="s">
        <v>7</v>
      </c>
      <c r="F5" s="31" t="s">
        <v>3</v>
      </c>
      <c r="G5" s="31" t="s">
        <v>6</v>
      </c>
      <c r="H5" s="43" t="s">
        <v>3</v>
      </c>
      <c r="I5" s="8"/>
    </row>
    <row r="6" spans="1:9" ht="43.05" customHeight="1">
      <c r="A6" s="29" t="s">
        <v>129</v>
      </c>
      <c r="B6" s="33" t="s">
        <v>120</v>
      </c>
      <c r="C6" s="32" t="s">
        <v>90</v>
      </c>
      <c r="D6" s="33" t="s">
        <v>53</v>
      </c>
      <c r="E6" s="33" t="s">
        <v>116</v>
      </c>
      <c r="F6" s="33" t="s">
        <v>52</v>
      </c>
      <c r="G6" s="34" t="s">
        <v>105</v>
      </c>
      <c r="H6" s="42" t="s">
        <v>196</v>
      </c>
      <c r="I6" s="8"/>
    </row>
    <row r="7" spans="1:9" ht="43.05" customHeight="1">
      <c r="A7" s="29" t="s">
        <v>171</v>
      </c>
      <c r="B7" s="8">
        <v>15.2</v>
      </c>
      <c r="C7" s="8">
        <v>16.32</v>
      </c>
      <c r="D7" s="8">
        <v>16.649999999999999</v>
      </c>
      <c r="E7" s="8">
        <v>16.510000000000002</v>
      </c>
      <c r="F7" s="8">
        <v>16.940000000000001</v>
      </c>
      <c r="G7" s="8">
        <v>17.61</v>
      </c>
      <c r="H7" s="8">
        <v>14.52</v>
      </c>
      <c r="I7" s="8"/>
    </row>
    <row r="8" spans="1:9" ht="43.05" customHeight="1">
      <c r="A8" s="29" t="s">
        <v>172</v>
      </c>
      <c r="B8" s="8">
        <f>IFERROR(_xlfn.RANK.EQ(B7,$B$7:$H$7,1),"")</f>
        <v>2</v>
      </c>
      <c r="C8" s="8">
        <f t="shared" ref="C8:H8" si="0">IFERROR(_xlfn.RANK.EQ(C7,$B$7:$H$7,1),"")</f>
        <v>3</v>
      </c>
      <c r="D8" s="8">
        <f t="shared" si="0"/>
        <v>5</v>
      </c>
      <c r="E8" s="8">
        <f t="shared" si="0"/>
        <v>4</v>
      </c>
      <c r="F8" s="8">
        <f t="shared" si="0"/>
        <v>6</v>
      </c>
      <c r="G8" s="8">
        <f t="shared" si="0"/>
        <v>7</v>
      </c>
      <c r="H8" s="8">
        <f t="shared" si="0"/>
        <v>1</v>
      </c>
      <c r="I8" s="8"/>
    </row>
    <row r="10" spans="1:9">
      <c r="B10">
        <f>IFERROR(_xlfn.RANK.EQ(B7,($B$7:$H$7,$B$29:$H$29),1),"")</f>
        <v>3</v>
      </c>
      <c r="C10">
        <f>IFERROR(_xlfn.RANK.EQ(C7,($B$7:$H$7,$B$29:$H$29),1),"")</f>
        <v>7</v>
      </c>
      <c r="D10">
        <f>IFERROR(_xlfn.RANK.EQ(D7,($B$7:$H$7,$B$29:$H$29),1),"")</f>
        <v>9</v>
      </c>
      <c r="E10">
        <f>IFERROR(_xlfn.RANK.EQ(E7,($B$7:$H$7,$B$29:$H$29),1),"")</f>
        <v>8</v>
      </c>
      <c r="F10">
        <f>IFERROR(_xlfn.RANK.EQ(F7,($B$7:$H$7,$B$29:$H$29),1),"")</f>
        <v>10</v>
      </c>
      <c r="G10">
        <f>IFERROR(_xlfn.RANK.EQ(G7,($B$7:$H$7,$B$29:$H$29),1),"")</f>
        <v>11</v>
      </c>
      <c r="H10">
        <f>IFERROR(_xlfn.RANK.EQ(H7,($B$7:$H$7,$B$29:$H$29),1),"")</f>
        <v>1</v>
      </c>
    </row>
    <row r="14" spans="1:9" ht="21">
      <c r="F14" s="23" t="s">
        <v>146</v>
      </c>
    </row>
    <row r="23" spans="1:9" ht="27.6">
      <c r="A23" s="37" t="s">
        <v>194</v>
      </c>
    </row>
    <row r="24" spans="1:9" ht="28.2">
      <c r="A24" s="26" t="s">
        <v>186</v>
      </c>
      <c r="B24" s="26"/>
      <c r="C24" s="26"/>
      <c r="D24" s="26"/>
      <c r="E24" s="26" t="s">
        <v>160</v>
      </c>
      <c r="F24" s="26"/>
      <c r="G24" s="26"/>
      <c r="H24" s="26"/>
      <c r="I24" s="26"/>
    </row>
    <row r="25" spans="1:9" ht="28.2">
      <c r="A25" s="27" t="s">
        <v>123</v>
      </c>
      <c r="B25" s="27">
        <v>2</v>
      </c>
      <c r="C25" s="28"/>
      <c r="D25" s="28"/>
      <c r="E25" s="28"/>
      <c r="F25" s="28"/>
      <c r="G25" s="28"/>
      <c r="H25" s="28"/>
      <c r="I25" s="28"/>
    </row>
    <row r="26" spans="1:9" ht="49.95" customHeight="1">
      <c r="A26" s="29" t="s">
        <v>124</v>
      </c>
      <c r="B26" s="29">
        <v>1</v>
      </c>
      <c r="C26" s="29">
        <v>2</v>
      </c>
      <c r="D26" s="29">
        <v>3</v>
      </c>
      <c r="E26" s="29">
        <v>4</v>
      </c>
      <c r="F26" s="29">
        <v>5</v>
      </c>
      <c r="G26" s="29">
        <v>6</v>
      </c>
      <c r="H26" s="29">
        <v>7</v>
      </c>
      <c r="I26" s="29">
        <v>8</v>
      </c>
    </row>
    <row r="27" spans="1:9" ht="49.95" customHeight="1">
      <c r="A27" s="29" t="s">
        <v>128</v>
      </c>
      <c r="B27" s="31" t="s">
        <v>4</v>
      </c>
      <c r="C27" s="31" t="s">
        <v>7</v>
      </c>
      <c r="D27" s="31" t="s">
        <v>3</v>
      </c>
      <c r="E27" s="43" t="s">
        <v>3</v>
      </c>
      <c r="F27" s="31" t="s">
        <v>3</v>
      </c>
      <c r="G27" s="31" t="s">
        <v>8</v>
      </c>
      <c r="H27" s="31" t="s">
        <v>9</v>
      </c>
      <c r="I27" s="8"/>
    </row>
    <row r="28" spans="1:9" ht="49.95" customHeight="1">
      <c r="A28" s="29" t="s">
        <v>129</v>
      </c>
      <c r="B28" s="32" t="s">
        <v>91</v>
      </c>
      <c r="C28" s="33" t="s">
        <v>115</v>
      </c>
      <c r="D28" s="33" t="s">
        <v>50</v>
      </c>
      <c r="E28" s="42" t="s">
        <v>200</v>
      </c>
      <c r="F28" s="33" t="s">
        <v>51</v>
      </c>
      <c r="G28" s="35" t="s">
        <v>26</v>
      </c>
      <c r="H28" s="35" t="s">
        <v>17</v>
      </c>
      <c r="I28" s="8"/>
    </row>
    <row r="29" spans="1:9" ht="49.95" customHeight="1">
      <c r="A29" s="29" t="s">
        <v>171</v>
      </c>
      <c r="B29" s="8"/>
      <c r="C29" s="8">
        <v>15.65</v>
      </c>
      <c r="D29" s="8">
        <v>15.2</v>
      </c>
      <c r="E29" s="8">
        <v>14.82</v>
      </c>
      <c r="F29" s="8"/>
      <c r="G29" s="8"/>
      <c r="H29" s="8">
        <v>15.7</v>
      </c>
      <c r="I29" s="8"/>
    </row>
    <row r="30" spans="1:9" ht="49.95" customHeight="1">
      <c r="A30" s="29" t="s">
        <v>172</v>
      </c>
      <c r="B30" s="8" t="str">
        <f>IFERROR(_xlfn.RANK.EQ(B29,$B$29:$H$29,1),"")</f>
        <v/>
      </c>
      <c r="C30" s="8">
        <f t="shared" ref="C30:H30" si="1">IFERROR(_xlfn.RANK.EQ(C29,$B$29:$H$29,1),"")</f>
        <v>3</v>
      </c>
      <c r="D30" s="8">
        <f t="shared" si="1"/>
        <v>2</v>
      </c>
      <c r="E30" s="8">
        <f t="shared" si="1"/>
        <v>1</v>
      </c>
      <c r="F30" s="8" t="str">
        <f t="shared" si="1"/>
        <v/>
      </c>
      <c r="G30" s="8" t="str">
        <f t="shared" si="1"/>
        <v/>
      </c>
      <c r="H30" s="8">
        <f t="shared" si="1"/>
        <v>4</v>
      </c>
      <c r="I30" s="8"/>
    </row>
    <row r="32" spans="1:9">
      <c r="B32" t="str">
        <f>IFERROR(_xlfn.RANK.EQ(B29,($B$7:$H$7,$B$29:$H$29),1),"")</f>
        <v/>
      </c>
      <c r="C32">
        <f>IFERROR(_xlfn.RANK.EQ(C29,($B$7:$H$7,$B$29:$H$29),1),"")</f>
        <v>5</v>
      </c>
      <c r="D32">
        <f>IFERROR(_xlfn.RANK.EQ(D29,($B$7:$H$7,$B$29:$H$29),1),"")</f>
        <v>3</v>
      </c>
      <c r="E32">
        <f>IFERROR(_xlfn.RANK.EQ(E29,($B$7:$H$7,$B$29:$H$29),1),"")</f>
        <v>2</v>
      </c>
      <c r="F32" t="str">
        <f>IFERROR(_xlfn.RANK.EQ(F29,($B$7:$H$7,$B$29:$H$29),1),"")</f>
        <v/>
      </c>
      <c r="G32" t="str">
        <f>IFERROR(_xlfn.RANK.EQ(G29,($B$7:$H$7,$B$29:$H$29),1),"")</f>
        <v/>
      </c>
      <c r="H32">
        <f>IFERROR(_xlfn.RANK.EQ(H29,($B$7:$H$7,$B$29:$H$29),1),"")</f>
        <v>6</v>
      </c>
    </row>
    <row r="36" spans="1:9" ht="21">
      <c r="F36" s="23" t="s">
        <v>146</v>
      </c>
    </row>
    <row r="43" spans="1:9" ht="27.6">
      <c r="A43" s="37" t="s">
        <v>194</v>
      </c>
    </row>
    <row r="44" spans="1:9" ht="28.2">
      <c r="A44" s="26" t="s">
        <v>185</v>
      </c>
      <c r="B44" s="26"/>
      <c r="C44" s="26"/>
      <c r="D44" s="26"/>
      <c r="E44" s="26" t="s">
        <v>160</v>
      </c>
      <c r="F44" s="26"/>
      <c r="G44" s="26"/>
      <c r="H44" s="26"/>
      <c r="I44" s="26"/>
    </row>
    <row r="45" spans="1:9" ht="28.2">
      <c r="A45" s="27"/>
      <c r="B45" s="27"/>
      <c r="C45" s="28"/>
      <c r="D45" s="28"/>
      <c r="E45" s="28"/>
      <c r="F45" s="28"/>
      <c r="G45" s="28"/>
      <c r="H45" s="28"/>
      <c r="I45" s="28"/>
    </row>
    <row r="46" spans="1:9" ht="49.05" customHeight="1">
      <c r="A46" s="29" t="s">
        <v>124</v>
      </c>
      <c r="B46" s="29">
        <v>1</v>
      </c>
      <c r="C46" s="29">
        <v>2</v>
      </c>
      <c r="D46" s="29">
        <v>3</v>
      </c>
      <c r="E46" s="29">
        <v>4</v>
      </c>
      <c r="F46" s="29">
        <v>5</v>
      </c>
      <c r="G46" s="29">
        <v>6</v>
      </c>
      <c r="H46" s="29">
        <v>7</v>
      </c>
      <c r="I46" s="29">
        <v>8</v>
      </c>
    </row>
    <row r="47" spans="1:9" ht="49.05" customHeight="1">
      <c r="A47" s="29" t="s">
        <v>128</v>
      </c>
      <c r="B47" s="31" t="s">
        <v>4</v>
      </c>
      <c r="C47" s="31" t="s">
        <v>7</v>
      </c>
      <c r="D47" s="31" t="s">
        <v>3</v>
      </c>
      <c r="E47" s="31" t="s">
        <v>3</v>
      </c>
      <c r="F47" s="31" t="s">
        <v>3</v>
      </c>
      <c r="G47" s="31" t="s">
        <v>3</v>
      </c>
      <c r="H47" s="31" t="s">
        <v>9</v>
      </c>
      <c r="I47" s="31" t="s">
        <v>7</v>
      </c>
    </row>
    <row r="48" spans="1:9" ht="49.05" customHeight="1">
      <c r="A48" s="29" t="s">
        <v>129</v>
      </c>
      <c r="B48" s="32" t="s">
        <v>90</v>
      </c>
      <c r="C48" s="33" t="s">
        <v>115</v>
      </c>
      <c r="D48" s="33" t="s">
        <v>50</v>
      </c>
      <c r="E48" s="44" t="s">
        <v>196</v>
      </c>
      <c r="F48" s="44" t="s">
        <v>200</v>
      </c>
      <c r="G48" s="33" t="s">
        <v>120</v>
      </c>
      <c r="H48" s="35" t="s">
        <v>17</v>
      </c>
      <c r="I48" s="33" t="s">
        <v>116</v>
      </c>
    </row>
    <row r="49" spans="1:9" ht="49.05" customHeight="1">
      <c r="A49" s="29" t="s">
        <v>171</v>
      </c>
      <c r="B49" s="8">
        <v>15.87</v>
      </c>
      <c r="C49" s="8">
        <v>15.75</v>
      </c>
      <c r="D49" s="8">
        <v>15.85</v>
      </c>
      <c r="E49" s="8">
        <v>15.71</v>
      </c>
      <c r="F49" s="8">
        <v>14.99</v>
      </c>
      <c r="G49" s="8">
        <v>15.23</v>
      </c>
      <c r="H49" s="8">
        <v>16.760000000000002</v>
      </c>
      <c r="I49" s="8">
        <v>16.5</v>
      </c>
    </row>
    <row r="50" spans="1:9" ht="49.05" customHeight="1">
      <c r="A50" s="29" t="s">
        <v>172</v>
      </c>
      <c r="B50" s="8">
        <f>_xlfn.RANK.EQ(B49,$B$49:$I$49,1)</f>
        <v>6</v>
      </c>
      <c r="C50" s="8">
        <f t="shared" ref="C50:I50" si="2">_xlfn.RANK.EQ(C49,$B$49:$I$49,1)</f>
        <v>4</v>
      </c>
      <c r="D50" s="8">
        <f t="shared" si="2"/>
        <v>5</v>
      </c>
      <c r="E50" s="8">
        <f t="shared" si="2"/>
        <v>3</v>
      </c>
      <c r="F50" s="8">
        <f t="shared" si="2"/>
        <v>1</v>
      </c>
      <c r="G50" s="8">
        <f t="shared" si="2"/>
        <v>2</v>
      </c>
      <c r="H50" s="8">
        <f t="shared" si="2"/>
        <v>8</v>
      </c>
      <c r="I50" s="8">
        <f t="shared" si="2"/>
        <v>7</v>
      </c>
    </row>
    <row r="56" spans="1:9" ht="21">
      <c r="F56" s="23" t="s">
        <v>146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H7" sqref="H7"/>
    </sheetView>
  </sheetViews>
  <sheetFormatPr defaultRowHeight="16.2"/>
  <cols>
    <col min="1" max="9" width="14.109375" customWidth="1"/>
  </cols>
  <sheetData>
    <row r="1" spans="1:9" ht="27.6">
      <c r="A1" s="37" t="s">
        <v>194</v>
      </c>
    </row>
    <row r="2" spans="1:9" ht="28.2">
      <c r="A2" s="26" t="s">
        <v>184</v>
      </c>
      <c r="B2" s="26"/>
      <c r="C2" s="26"/>
      <c r="D2" s="26"/>
      <c r="E2" s="26" t="s">
        <v>160</v>
      </c>
      <c r="F2" s="26"/>
      <c r="G2" s="26"/>
      <c r="H2" s="26"/>
      <c r="I2" s="26"/>
    </row>
    <row r="3" spans="1:9" ht="28.2">
      <c r="A3" s="27"/>
      <c r="B3" s="27"/>
      <c r="C3" s="28"/>
      <c r="D3" s="28"/>
      <c r="E3" s="28"/>
      <c r="F3" s="28"/>
      <c r="G3" s="28"/>
      <c r="H3" s="28"/>
      <c r="I3" s="28"/>
    </row>
    <row r="4" spans="1:9" ht="52.5" customHeight="1">
      <c r="A4" s="29" t="s">
        <v>124</v>
      </c>
      <c r="B4" s="29">
        <v>1</v>
      </c>
      <c r="C4" s="29">
        <v>2</v>
      </c>
      <c r="D4" s="29">
        <v>3</v>
      </c>
      <c r="E4" s="29">
        <v>4</v>
      </c>
      <c r="F4" s="29">
        <v>5</v>
      </c>
      <c r="G4" s="29">
        <v>6</v>
      </c>
      <c r="H4" s="29">
        <v>7</v>
      </c>
      <c r="I4" s="29">
        <v>8</v>
      </c>
    </row>
    <row r="5" spans="1:9" ht="52.5" customHeight="1">
      <c r="A5" s="29" t="s">
        <v>128</v>
      </c>
      <c r="B5" s="8"/>
      <c r="C5" s="31" t="s">
        <v>8</v>
      </c>
      <c r="D5" s="31" t="s">
        <v>3</v>
      </c>
      <c r="E5" s="31" t="s">
        <v>4</v>
      </c>
      <c r="F5" s="31" t="s">
        <v>6</v>
      </c>
      <c r="G5" s="31" t="s">
        <v>3</v>
      </c>
      <c r="H5" s="31" t="s">
        <v>3</v>
      </c>
      <c r="I5" s="8"/>
    </row>
    <row r="6" spans="1:9" ht="52.5" customHeight="1">
      <c r="A6" s="29" t="s">
        <v>129</v>
      </c>
      <c r="B6" s="8"/>
      <c r="C6" s="32" t="s">
        <v>28</v>
      </c>
      <c r="D6" s="33" t="s">
        <v>55</v>
      </c>
      <c r="E6" s="32" t="s">
        <v>90</v>
      </c>
      <c r="F6" s="34" t="s">
        <v>106</v>
      </c>
      <c r="G6" s="33" t="s">
        <v>120</v>
      </c>
      <c r="H6" s="35" t="s">
        <v>50</v>
      </c>
      <c r="I6" s="8"/>
    </row>
    <row r="7" spans="1:9" ht="52.5" customHeight="1">
      <c r="A7" s="29" t="s">
        <v>171</v>
      </c>
      <c r="B7" s="8"/>
      <c r="C7" s="8">
        <v>42.33</v>
      </c>
      <c r="D7" s="8">
        <v>33.71</v>
      </c>
      <c r="E7" s="8">
        <v>34.47</v>
      </c>
      <c r="F7" s="8">
        <v>40.32</v>
      </c>
      <c r="G7" s="8">
        <v>32.42</v>
      </c>
      <c r="H7" s="8"/>
      <c r="I7" s="8"/>
    </row>
    <row r="8" spans="1:9" ht="52.5" customHeight="1">
      <c r="A8" s="29" t="s">
        <v>172</v>
      </c>
      <c r="B8" s="8"/>
      <c r="C8" s="8">
        <f>IFERROR(_xlfn.RANK.EQ(C7,$C$7:$H$7,1),"")</f>
        <v>5</v>
      </c>
      <c r="D8" s="8">
        <f t="shared" ref="D8:H8" si="0">IFERROR(_xlfn.RANK.EQ(D7,$C$7:$H$7,1),"")</f>
        <v>2</v>
      </c>
      <c r="E8" s="8">
        <f t="shared" si="0"/>
        <v>3</v>
      </c>
      <c r="F8" s="8">
        <f t="shared" si="0"/>
        <v>4</v>
      </c>
      <c r="G8" s="8">
        <f t="shared" si="0"/>
        <v>1</v>
      </c>
      <c r="H8" s="8" t="str">
        <f t="shared" si="0"/>
        <v/>
      </c>
      <c r="I8" s="8"/>
    </row>
    <row r="14" spans="1:9" ht="21">
      <c r="F14" s="23" t="s">
        <v>146</v>
      </c>
    </row>
  </sheetData>
  <phoneticPr fontId="1" type="noConversion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4"/>
  <sheetViews>
    <sheetView topLeftCell="A109" workbookViewId="0">
      <selection activeCell="B115" sqref="B115:I118"/>
    </sheetView>
  </sheetViews>
  <sheetFormatPr defaultRowHeight="16.2"/>
  <cols>
    <col min="1" max="9" width="13.77734375" customWidth="1"/>
  </cols>
  <sheetData>
    <row r="1" spans="1:9" ht="27.6">
      <c r="A1" s="37" t="s">
        <v>194</v>
      </c>
    </row>
    <row r="2" spans="1:9" ht="28.2">
      <c r="A2" s="26" t="s">
        <v>161</v>
      </c>
      <c r="B2" s="26"/>
      <c r="C2" s="26"/>
      <c r="D2" s="26"/>
      <c r="E2" s="26" t="s">
        <v>160</v>
      </c>
      <c r="F2" s="26"/>
      <c r="G2" s="26"/>
      <c r="H2" s="26"/>
      <c r="I2" s="26"/>
    </row>
    <row r="3" spans="1:9" ht="28.2">
      <c r="A3" s="27" t="s">
        <v>123</v>
      </c>
      <c r="B3" s="27">
        <v>1</v>
      </c>
      <c r="C3" s="28"/>
      <c r="D3" s="28"/>
      <c r="E3" s="28"/>
      <c r="F3" s="28"/>
      <c r="G3" s="28"/>
      <c r="H3" s="28"/>
      <c r="I3" s="28"/>
    </row>
    <row r="4" spans="1:9" ht="45" customHeight="1">
      <c r="A4" s="29" t="s">
        <v>124</v>
      </c>
      <c r="B4" s="29">
        <v>1</v>
      </c>
      <c r="C4" s="29">
        <v>2</v>
      </c>
      <c r="D4" s="29">
        <v>3</v>
      </c>
      <c r="E4" s="29">
        <v>4</v>
      </c>
      <c r="F4" s="29">
        <v>5</v>
      </c>
      <c r="G4" s="29">
        <v>6</v>
      </c>
      <c r="H4" s="29">
        <v>7</v>
      </c>
      <c r="I4" s="29">
        <v>8</v>
      </c>
    </row>
    <row r="5" spans="1:9" ht="45" customHeight="1">
      <c r="A5" s="29" t="s">
        <v>128</v>
      </c>
      <c r="B5" s="31" t="s">
        <v>3</v>
      </c>
      <c r="C5" s="31" t="s">
        <v>4</v>
      </c>
      <c r="D5" s="31" t="s">
        <v>12</v>
      </c>
      <c r="E5" s="31" t="s">
        <v>4</v>
      </c>
      <c r="F5" s="31" t="s">
        <v>3</v>
      </c>
      <c r="G5" s="31" t="s">
        <v>4</v>
      </c>
      <c r="H5" s="31" t="s">
        <v>11</v>
      </c>
      <c r="I5" s="8"/>
    </row>
    <row r="6" spans="1:9" ht="45" customHeight="1">
      <c r="A6" s="29" t="s">
        <v>129</v>
      </c>
      <c r="B6" s="33" t="s">
        <v>39</v>
      </c>
      <c r="C6" s="33" t="s">
        <v>76</v>
      </c>
      <c r="D6" s="32" t="s">
        <v>59</v>
      </c>
      <c r="E6" s="33" t="s">
        <v>78</v>
      </c>
      <c r="F6" s="33" t="s">
        <v>40</v>
      </c>
      <c r="G6" s="33" t="s">
        <v>77</v>
      </c>
      <c r="H6" s="32" t="s">
        <v>65</v>
      </c>
      <c r="I6" s="8"/>
    </row>
    <row r="7" spans="1:9" ht="45" customHeight="1">
      <c r="A7" s="29" t="s">
        <v>171</v>
      </c>
      <c r="B7" s="8"/>
      <c r="C7" s="8">
        <v>10.29</v>
      </c>
      <c r="D7" s="8">
        <v>11.188000000000001</v>
      </c>
      <c r="E7" s="8">
        <v>9.89</v>
      </c>
      <c r="F7" s="8"/>
      <c r="G7" s="8">
        <v>10.07</v>
      </c>
      <c r="H7" s="8">
        <v>11.92</v>
      </c>
      <c r="I7" s="8"/>
    </row>
    <row r="8" spans="1:9" ht="45" customHeight="1">
      <c r="A8" s="29" t="s">
        <v>172</v>
      </c>
      <c r="B8" s="8" t="str">
        <f>IFERROR(_xlfn.RANK.EQ(B7,$B$7:$H$7,1),"")</f>
        <v/>
      </c>
      <c r="C8" s="8">
        <f>IFERROR(_xlfn.RANK.EQ(C7,$B$7:$H$7,1),"")</f>
        <v>3</v>
      </c>
      <c r="D8" s="8">
        <f t="shared" ref="D8:G8" si="0">IFERROR(_xlfn.RANK.EQ(D7,$B$7:$H$7,1),"")</f>
        <v>4</v>
      </c>
      <c r="E8" s="8">
        <f t="shared" si="0"/>
        <v>1</v>
      </c>
      <c r="F8" s="8" t="str">
        <f t="shared" si="0"/>
        <v/>
      </c>
      <c r="G8" s="8">
        <f t="shared" si="0"/>
        <v>2</v>
      </c>
      <c r="H8" s="8">
        <f>IFERROR(_xlfn.RANK.EQ(H7,$B$7:$H$7,1),"")</f>
        <v>5</v>
      </c>
      <c r="I8" s="8"/>
    </row>
    <row r="10" spans="1:9">
      <c r="B10" t="str">
        <f>IFERROR(_xlfn.RANK.EQ(B7,($B$7:$H$7,$B$28:$H$28,$B$49:$H$49,$B$67:$H$67,$C$86:$H$86,$C$103:$H$103),1),"")</f>
        <v/>
      </c>
      <c r="C10">
        <f>IFERROR(_xlfn.RANK.EQ(C7,($B$7:$H$7,$B$28:$H$28,$B$49:$H$49,$B$67:$H$67,$C$86:$H$86,$C$103:$H$103),1),"")</f>
        <v>11</v>
      </c>
      <c r="D10">
        <f>IFERROR(_xlfn.RANK.EQ(D7,($B$7:$H$7,$B$28:$H$28,$B$49:$H$49,$B$67:$H$67,$C$86:$H$86,$C$103:$H$103),1),"")</f>
        <v>25</v>
      </c>
      <c r="E10">
        <f>IFERROR(_xlfn.RANK.EQ(E7,($B$7:$H$7,$B$28:$H$28,$B$49:$H$49,$B$67:$H$67,$C$86:$H$86,$C$103:$H$103),1),"")</f>
        <v>5</v>
      </c>
      <c r="F10" t="str">
        <f>IFERROR(_xlfn.RANK.EQ(F7,($B$7:$H$7,$B$28:$H$28,$B$49:$H$49,$B$67:$H$67,$C$86:$H$86,$C$103:$H$103),1),"")</f>
        <v/>
      </c>
      <c r="G10">
        <f>IFERROR(_xlfn.RANK.EQ(G7,($B$7:$H$7,$B$28:$H$28,$B$49:$H$49,$B$67:$H$67,$C$86:$H$86,$C$103:$H$103),1),"")</f>
        <v>7</v>
      </c>
      <c r="H10">
        <f>IFERROR(_xlfn.RANK.EQ(H7,($B$7:$H$7,$B$28:$H$28,$B$49:$H$49,$B$67:$H$67,$C$86:$H$86,$C$103:$H$103),1),"")</f>
        <v>33</v>
      </c>
    </row>
    <row r="11" spans="1:9" ht="21">
      <c r="F11" s="23" t="s">
        <v>146</v>
      </c>
    </row>
    <row r="22" spans="1:9" ht="27.6">
      <c r="A22" s="37" t="s">
        <v>194</v>
      </c>
    </row>
    <row r="23" spans="1:9" ht="28.2">
      <c r="A23" s="26" t="s">
        <v>161</v>
      </c>
      <c r="B23" s="26"/>
      <c r="C23" s="26"/>
      <c r="D23" s="26"/>
      <c r="E23" s="26" t="s">
        <v>160</v>
      </c>
      <c r="F23" s="26"/>
      <c r="G23" s="26"/>
      <c r="H23" s="26"/>
      <c r="I23" s="26"/>
    </row>
    <row r="24" spans="1:9" ht="28.2">
      <c r="A24" s="27" t="s">
        <v>123</v>
      </c>
      <c r="B24" s="27">
        <v>2</v>
      </c>
      <c r="C24" s="28"/>
      <c r="D24" s="28"/>
      <c r="E24" s="28"/>
      <c r="F24" s="28"/>
      <c r="G24" s="28"/>
      <c r="H24" s="28"/>
      <c r="I24" s="28"/>
    </row>
    <row r="25" spans="1:9" ht="44.55" customHeight="1">
      <c r="A25" s="29" t="s">
        <v>124</v>
      </c>
      <c r="B25" s="29">
        <v>1</v>
      </c>
      <c r="C25" s="29">
        <v>2</v>
      </c>
      <c r="D25" s="29">
        <v>3</v>
      </c>
      <c r="E25" s="29">
        <v>4</v>
      </c>
      <c r="F25" s="29">
        <v>5</v>
      </c>
      <c r="G25" s="29">
        <v>6</v>
      </c>
      <c r="H25" s="29">
        <v>7</v>
      </c>
      <c r="I25" s="29">
        <v>8</v>
      </c>
    </row>
    <row r="26" spans="1:9" ht="44.55" customHeight="1">
      <c r="A26" s="29" t="s">
        <v>128</v>
      </c>
      <c r="B26" s="31" t="s">
        <v>4</v>
      </c>
      <c r="C26" s="31" t="s">
        <v>3</v>
      </c>
      <c r="D26" s="31" t="s">
        <v>4</v>
      </c>
      <c r="E26" s="31" t="s">
        <v>5</v>
      </c>
      <c r="F26" s="31" t="s">
        <v>3</v>
      </c>
      <c r="G26" s="31" t="s">
        <v>4</v>
      </c>
      <c r="H26" s="31" t="s">
        <v>12</v>
      </c>
      <c r="I26" s="8"/>
    </row>
    <row r="27" spans="1:9" ht="44.55" customHeight="1">
      <c r="A27" s="29" t="s">
        <v>129</v>
      </c>
      <c r="B27" s="33" t="s">
        <v>80</v>
      </c>
      <c r="C27" s="33" t="s">
        <v>41</v>
      </c>
      <c r="D27" s="33" t="s">
        <v>81</v>
      </c>
      <c r="E27" s="32" t="s">
        <v>20</v>
      </c>
      <c r="F27" s="33" t="s">
        <v>42</v>
      </c>
      <c r="G27" s="33" t="s">
        <v>79</v>
      </c>
      <c r="H27" s="30" t="s">
        <v>60</v>
      </c>
      <c r="I27" s="8"/>
    </row>
    <row r="28" spans="1:9" ht="44.55" customHeight="1">
      <c r="A28" s="29" t="s">
        <v>171</v>
      </c>
      <c r="B28" s="8">
        <v>10.67</v>
      </c>
      <c r="C28" s="8">
        <v>11.03</v>
      </c>
      <c r="D28" s="8">
        <v>10.5</v>
      </c>
      <c r="E28" s="8">
        <v>10.48</v>
      </c>
      <c r="F28" s="8">
        <v>11.04</v>
      </c>
      <c r="G28" s="8">
        <v>11.29</v>
      </c>
      <c r="H28" s="8">
        <v>12.33</v>
      </c>
      <c r="I28" s="8"/>
    </row>
    <row r="29" spans="1:9" ht="44.55" customHeight="1">
      <c r="A29" s="29" t="s">
        <v>172</v>
      </c>
      <c r="B29" s="8">
        <f>IFERROR(_xlfn.RANK.EQ(B28,$B$28:$H$28,1),"")</f>
        <v>3</v>
      </c>
      <c r="C29" s="8">
        <f>IFERROR(_xlfn.RANK.EQ(C28,$B$28:$H$28,1),"")</f>
        <v>4</v>
      </c>
      <c r="D29" s="8">
        <f t="shared" ref="D29:F29" si="1">IFERROR(_xlfn.RANK.EQ(D28,$B$28:$H$28,1),"")</f>
        <v>2</v>
      </c>
      <c r="E29" s="8">
        <f t="shared" si="1"/>
        <v>1</v>
      </c>
      <c r="F29" s="8">
        <f t="shared" si="1"/>
        <v>5</v>
      </c>
      <c r="G29" s="8">
        <f>IFERROR(_xlfn.RANK.EQ(G28,$B$28:$H$28,1),"")</f>
        <v>6</v>
      </c>
      <c r="H29" s="8">
        <f>IFERROR(_xlfn.RANK.EQ(H28,$B$28:$H$28,1),"")</f>
        <v>7</v>
      </c>
      <c r="I29" s="8"/>
    </row>
    <row r="31" spans="1:9">
      <c r="B31">
        <f>IFERROR(_xlfn.RANK.EQ(B28,($B$7:$H$7,$B$28:$H$28,$B$49:$H$49,$B$67:$H$67,$C$86:$H$86,$C$103:$H$103),1),"")</f>
        <v>16</v>
      </c>
      <c r="C31">
        <f>IFERROR(_xlfn.RANK.EQ(C28,($B$7:$H$7,$B$28:$H$28,$B$49:$H$49,$B$67:$H$67,$C$86:$H$86,$C$103:$H$103),1),"")</f>
        <v>22</v>
      </c>
      <c r="D31">
        <f>IFERROR(_xlfn.RANK.EQ(D28,($B$7:$H$7,$B$28:$H$28,$B$49:$H$49,$B$67:$H$67,$C$86:$H$86,$C$103:$H$103),1),"")</f>
        <v>14</v>
      </c>
      <c r="E31">
        <f>IFERROR(_xlfn.RANK.EQ(E28,($B$7:$H$7,$B$28:$H$28,$B$49:$H$49,$B$67:$H$67,$C$86:$H$86,$C$103:$H$103),1),"")</f>
        <v>13</v>
      </c>
      <c r="F31">
        <f>IFERROR(_xlfn.RANK.EQ(F28,($B$7:$H$7,$B$28:$H$28,$B$49:$H$49,$B$67:$H$67,$C$86:$H$86,$C$103:$H$103),1),"")</f>
        <v>23</v>
      </c>
      <c r="G31">
        <f>IFERROR(_xlfn.RANK.EQ(G28,($B$7:$H$7,$B$28:$H$28,$B$49:$H$49,$B$67:$H$67,$C$86:$H$86,$C$103:$H$103),1),"")</f>
        <v>26</v>
      </c>
      <c r="H31">
        <f>IFERROR(_xlfn.RANK.EQ(H28,($B$7:$H$7,$B$28:$H$28,$B$49:$H$49,$B$67:$H$67,$C$86:$H$86,$C$103:$H$103),1),"")</f>
        <v>36</v>
      </c>
    </row>
    <row r="32" spans="1:9" ht="21">
      <c r="F32" s="23" t="s">
        <v>146</v>
      </c>
    </row>
    <row r="43" spans="1:9" ht="27.6">
      <c r="A43" s="37" t="s">
        <v>194</v>
      </c>
    </row>
    <row r="44" spans="1:9" ht="28.2">
      <c r="A44" s="26" t="s">
        <v>161</v>
      </c>
      <c r="B44" s="26"/>
      <c r="C44" s="26"/>
      <c r="D44" s="26"/>
      <c r="E44" s="26" t="s">
        <v>160</v>
      </c>
      <c r="F44" s="26"/>
      <c r="G44" s="26"/>
      <c r="H44" s="26"/>
      <c r="I44" s="26"/>
    </row>
    <row r="45" spans="1:9" ht="28.2">
      <c r="A45" s="27" t="s">
        <v>123</v>
      </c>
      <c r="B45" s="27">
        <v>3</v>
      </c>
      <c r="C45" s="28"/>
      <c r="D45" s="28"/>
      <c r="E45" s="28"/>
      <c r="F45" s="28"/>
      <c r="G45" s="28"/>
      <c r="H45" s="28"/>
      <c r="I45" s="28"/>
    </row>
    <row r="46" spans="1:9" ht="54.45" customHeight="1">
      <c r="A46" s="29" t="s">
        <v>124</v>
      </c>
      <c r="B46" s="29">
        <v>1</v>
      </c>
      <c r="C46" s="29">
        <v>2</v>
      </c>
      <c r="D46" s="29">
        <v>3</v>
      </c>
      <c r="E46" s="29">
        <v>4</v>
      </c>
      <c r="F46" s="29">
        <v>5</v>
      </c>
      <c r="G46" s="29">
        <v>6</v>
      </c>
      <c r="H46" s="29">
        <v>7</v>
      </c>
      <c r="I46" s="29">
        <v>8</v>
      </c>
    </row>
    <row r="47" spans="1:9" ht="54.45" customHeight="1">
      <c r="A47" s="29" t="s">
        <v>128</v>
      </c>
      <c r="B47" s="31" t="s">
        <v>147</v>
      </c>
      <c r="C47" s="31" t="s">
        <v>4</v>
      </c>
      <c r="D47" s="31" t="s">
        <v>3</v>
      </c>
      <c r="E47" s="31" t="s">
        <v>4</v>
      </c>
      <c r="F47" s="31" t="s">
        <v>12</v>
      </c>
      <c r="G47" s="31" t="s">
        <v>3</v>
      </c>
      <c r="H47" s="31" t="s">
        <v>4</v>
      </c>
      <c r="I47" s="8"/>
    </row>
    <row r="48" spans="1:9" ht="54.45" customHeight="1">
      <c r="A48" s="29" t="s">
        <v>129</v>
      </c>
      <c r="B48" s="31" t="s">
        <v>148</v>
      </c>
      <c r="C48" s="33" t="s">
        <v>83</v>
      </c>
      <c r="D48" s="33" t="s">
        <v>43</v>
      </c>
      <c r="E48" s="33" t="s">
        <v>74</v>
      </c>
      <c r="F48" s="32" t="s">
        <v>61</v>
      </c>
      <c r="G48" s="33" t="s">
        <v>37</v>
      </c>
      <c r="H48" s="33" t="s">
        <v>82</v>
      </c>
      <c r="I48" s="8"/>
    </row>
    <row r="49" spans="1:9" ht="54.45" customHeight="1">
      <c r="A49" s="29" t="s">
        <v>171</v>
      </c>
      <c r="B49" s="8">
        <v>9.6300000000000008</v>
      </c>
      <c r="C49" s="8">
        <v>11.52</v>
      </c>
      <c r="D49" s="8">
        <v>10.781000000000001</v>
      </c>
      <c r="E49" s="8">
        <v>11.4</v>
      </c>
      <c r="F49" s="8">
        <v>11.76</v>
      </c>
      <c r="G49" s="8">
        <v>10.68</v>
      </c>
      <c r="H49" s="8">
        <v>10.25</v>
      </c>
      <c r="I49" s="8"/>
    </row>
    <row r="50" spans="1:9" ht="54.45" customHeight="1">
      <c r="A50" s="29" t="s">
        <v>172</v>
      </c>
      <c r="B50" s="8">
        <f>IFERROR(_xlfn.RANK.EQ(B49,$B$49:$H$49,1),"")</f>
        <v>1</v>
      </c>
      <c r="C50" s="8">
        <f t="shared" ref="C50:G50" si="2">IFERROR(_xlfn.RANK.EQ(C49,$B$49:$H$49,1),"")</f>
        <v>6</v>
      </c>
      <c r="D50" s="8">
        <f t="shared" si="2"/>
        <v>4</v>
      </c>
      <c r="E50" s="8">
        <f t="shared" si="2"/>
        <v>5</v>
      </c>
      <c r="F50" s="8">
        <f t="shared" si="2"/>
        <v>7</v>
      </c>
      <c r="G50" s="8">
        <f t="shared" si="2"/>
        <v>3</v>
      </c>
      <c r="H50" s="8">
        <f>IFERROR(_xlfn.RANK.EQ(H49,$B$49:$H$49,1),"")</f>
        <v>2</v>
      </c>
      <c r="I50" s="8"/>
    </row>
    <row r="52" spans="1:9">
      <c r="B52">
        <f>IFERROR(_xlfn.RANK.EQ(B49,($B$7:$H$7,$B$28:$H$28,$B$49:$H$49,$B$67:$H$67,$C$86:$H$86,$C$103:$H$103),1),"")</f>
        <v>2</v>
      </c>
      <c r="C52">
        <f>IFERROR(_xlfn.RANK.EQ(C49,($B$7:$H$7,$B$28:$H$28,$B$49:$H$49,$B$67:$H$67,$C$86:$H$86,$C$103:$H$103),1),"")</f>
        <v>30</v>
      </c>
      <c r="D52">
        <f>IFERROR(_xlfn.RANK.EQ(D49,($B$7:$H$7,$B$28:$H$28,$B$49:$H$49,$B$67:$H$67,$C$86:$H$86,$C$103:$H$103),1),"")</f>
        <v>18</v>
      </c>
      <c r="E52">
        <f>IFERROR(_xlfn.RANK.EQ(E49,($B$7:$H$7,$B$28:$H$28,$B$49:$H$49,$B$67:$H$67,$C$86:$H$86,$C$103:$H$103),1),"")</f>
        <v>27</v>
      </c>
      <c r="F52">
        <f>IFERROR(_xlfn.RANK.EQ(F49,($B$7:$H$7,$B$28:$H$28,$B$49:$H$49,$B$67:$H$67,$C$86:$H$86,$C$103:$H$103),1),"")</f>
        <v>32</v>
      </c>
      <c r="G52">
        <f>IFERROR(_xlfn.RANK.EQ(G49,($B$7:$H$7,$B$28:$H$28,$B$49:$H$49,$B$67:$H$67,$C$86:$H$86,$C$103:$H$103),1),"")</f>
        <v>17</v>
      </c>
      <c r="H52">
        <f>IFERROR(_xlfn.RANK.EQ(H49,($B$7:$H$7,$B$28:$H$28,$B$49:$H$49,$B$67:$H$67,$C$86:$H$86,$C$103:$H$103),1),"")</f>
        <v>10</v>
      </c>
    </row>
    <row r="53" spans="1:9" ht="21">
      <c r="F53" s="23" t="s">
        <v>146</v>
      </c>
    </row>
    <row r="61" spans="1:9" ht="27.6">
      <c r="A61" s="37" t="s">
        <v>194</v>
      </c>
    </row>
    <row r="62" spans="1:9" ht="28.2">
      <c r="A62" s="26" t="s">
        <v>161</v>
      </c>
      <c r="B62" s="26"/>
      <c r="C62" s="26"/>
      <c r="D62" s="26"/>
      <c r="E62" s="26" t="s">
        <v>160</v>
      </c>
      <c r="F62" s="26"/>
      <c r="G62" s="26"/>
      <c r="H62" s="26"/>
      <c r="I62" s="26"/>
    </row>
    <row r="63" spans="1:9" ht="28.2">
      <c r="A63" s="27" t="s">
        <v>123</v>
      </c>
      <c r="B63" s="27">
        <v>4</v>
      </c>
      <c r="C63" s="28"/>
      <c r="D63" s="28"/>
      <c r="E63" s="28"/>
      <c r="F63" s="28"/>
      <c r="G63" s="28"/>
      <c r="H63" s="28"/>
      <c r="I63" s="28"/>
    </row>
    <row r="64" spans="1:9" ht="52.5" customHeight="1">
      <c r="A64" s="29" t="s">
        <v>124</v>
      </c>
      <c r="B64" s="29">
        <v>1</v>
      </c>
      <c r="C64" s="29">
        <v>2</v>
      </c>
      <c r="D64" s="29">
        <v>3</v>
      </c>
      <c r="E64" s="29">
        <v>4</v>
      </c>
      <c r="F64" s="29">
        <v>5</v>
      </c>
      <c r="G64" s="29">
        <v>6</v>
      </c>
      <c r="H64" s="29">
        <v>7</v>
      </c>
      <c r="I64" s="29">
        <v>8</v>
      </c>
    </row>
    <row r="65" spans="1:9" ht="52.5" customHeight="1">
      <c r="A65" s="29" t="s">
        <v>128</v>
      </c>
      <c r="B65" s="43" t="s">
        <v>164</v>
      </c>
      <c r="C65" s="31" t="s">
        <v>3</v>
      </c>
      <c r="D65" s="31" t="s">
        <v>4</v>
      </c>
      <c r="E65" s="31" t="s">
        <v>3</v>
      </c>
      <c r="F65" s="43" t="s">
        <v>3</v>
      </c>
      <c r="G65" s="31" t="s">
        <v>4</v>
      </c>
      <c r="H65" s="31" t="s">
        <v>11</v>
      </c>
      <c r="I65" s="8"/>
    </row>
    <row r="66" spans="1:9" ht="52.5" customHeight="1">
      <c r="A66" s="29" t="s">
        <v>129</v>
      </c>
      <c r="B66" s="43" t="s">
        <v>198</v>
      </c>
      <c r="C66" s="33" t="s">
        <v>44</v>
      </c>
      <c r="D66" s="33" t="s">
        <v>84</v>
      </c>
      <c r="E66" s="33" t="s">
        <v>45</v>
      </c>
      <c r="F66" s="42" t="s">
        <v>199</v>
      </c>
      <c r="G66" s="33" t="s">
        <v>85</v>
      </c>
      <c r="H66" s="32" t="s">
        <v>66</v>
      </c>
      <c r="I66" s="8"/>
    </row>
    <row r="67" spans="1:9" ht="52.5" customHeight="1">
      <c r="A67" s="29" t="s">
        <v>171</v>
      </c>
      <c r="B67" s="8">
        <v>10.02</v>
      </c>
      <c r="C67" s="8">
        <v>11.438000000000001</v>
      </c>
      <c r="D67" s="8">
        <v>11</v>
      </c>
      <c r="E67" s="8">
        <v>9.7899999999999991</v>
      </c>
      <c r="F67" s="8">
        <v>10.199999999999999</v>
      </c>
      <c r="G67" s="8">
        <v>10.93</v>
      </c>
      <c r="H67" s="8"/>
      <c r="I67" s="8"/>
    </row>
    <row r="68" spans="1:9" ht="52.5" customHeight="1">
      <c r="A68" s="29" t="s">
        <v>172</v>
      </c>
      <c r="B68" s="8">
        <f>IFERROR(_xlfn.RANK.EQ(B67,$B$67:$H$67,1),"")</f>
        <v>2</v>
      </c>
      <c r="C68" s="8">
        <f>IFERROR(_xlfn.RANK.EQ(C67,$B$67:$H$67,1),"")</f>
        <v>6</v>
      </c>
      <c r="D68" s="8">
        <f t="shared" ref="D68:H68" si="3">IFERROR(_xlfn.RANK.EQ(D67,$B$67:$H$67,1),"")</f>
        <v>5</v>
      </c>
      <c r="E68" s="8">
        <f t="shared" si="3"/>
        <v>1</v>
      </c>
      <c r="F68" s="8">
        <f t="shared" si="3"/>
        <v>3</v>
      </c>
      <c r="G68" s="8">
        <f t="shared" si="3"/>
        <v>4</v>
      </c>
      <c r="H68" s="8" t="str">
        <f t="shared" si="3"/>
        <v/>
      </c>
      <c r="I68" s="8"/>
    </row>
    <row r="70" spans="1:9">
      <c r="B70">
        <f>IFERROR(_xlfn.RANK.EQ(B67,($B$7:$H$7,$B$28:$H$28,$B$49:$H$49,$B$67:$H$67,$C$86:$H$86,$C$103:$H$103),1),"")</f>
        <v>6</v>
      </c>
      <c r="C70">
        <f>IFERROR(_xlfn.RANK.EQ(C67,($B$7:$H$7,$B$28:$H$28,$B$49:$H$49,$B$67:$H$67,$C$86:$H$86,$C$103:$H$103),1),"")</f>
        <v>29</v>
      </c>
      <c r="D70">
        <f>IFERROR(_xlfn.RANK.EQ(D67,($B$7:$H$7,$B$28:$H$28,$B$49:$H$49,$B$67:$H$67,$C$86:$H$86,$C$103:$H$103),1),"")</f>
        <v>21</v>
      </c>
      <c r="E70">
        <f>IFERROR(_xlfn.RANK.EQ(E67,($B$7:$H$7,$B$28:$H$28,$B$49:$H$49,$B$67:$H$67,$C$86:$H$86,$C$103:$H$103),1),"")</f>
        <v>3</v>
      </c>
      <c r="F70">
        <f>IFERROR(_xlfn.RANK.EQ(F67,($B$7:$H$7,$B$28:$H$28,$B$49:$H$49,$B$67:$H$67,$C$86:$H$86,$C$103:$H$103),1),"")</f>
        <v>9</v>
      </c>
      <c r="G70">
        <f>IFERROR(_xlfn.RANK.EQ(G67,($B$7:$H$7,$B$28:$H$28,$B$49:$H$49,$B$67:$H$67,$C$86:$H$86,$C$103:$H$103),1),"")</f>
        <v>20</v>
      </c>
      <c r="H70" t="str">
        <f>IFERROR(_xlfn.RANK.EQ(H67,($B$7:$H$7,$B$28:$H$28,$B$49:$H$49,$B$67:$H$67,$C$86:$H$86,$C$103:$H$103),1),"")</f>
        <v/>
      </c>
    </row>
    <row r="77" spans="1:9">
      <c r="H77" t="str">
        <f>IFERROR(_xlfn.RANK.EQ(H67,($B$7:$H$7,$B$28:$H$28,$B$49:$H$49,$B$67:$H$67),1),"")</f>
        <v/>
      </c>
    </row>
    <row r="78" spans="1:9" ht="21">
      <c r="F78" s="23" t="s">
        <v>146</v>
      </c>
    </row>
    <row r="79" spans="1:9" ht="27.6">
      <c r="A79" s="37" t="s">
        <v>194</v>
      </c>
      <c r="F79" s="23"/>
    </row>
    <row r="80" spans="1:9" ht="21">
      <c r="F80" s="23"/>
    </row>
    <row r="81" spans="1:9" ht="28.2">
      <c r="A81" s="26" t="s">
        <v>161</v>
      </c>
      <c r="B81" s="26"/>
      <c r="C81" s="26"/>
      <c r="D81" s="26"/>
      <c r="E81" s="26" t="s">
        <v>160</v>
      </c>
      <c r="F81" s="26"/>
      <c r="G81" s="26"/>
      <c r="H81" s="26"/>
      <c r="I81" s="26"/>
    </row>
    <row r="82" spans="1:9" ht="28.2">
      <c r="A82" s="27" t="s">
        <v>123</v>
      </c>
      <c r="B82" s="27">
        <v>5</v>
      </c>
      <c r="C82" s="28"/>
      <c r="D82" s="28"/>
      <c r="E82" s="28"/>
      <c r="F82" s="28"/>
      <c r="G82" s="28"/>
      <c r="H82" s="28"/>
      <c r="I82" s="28"/>
    </row>
    <row r="83" spans="1:9" ht="48.45" customHeight="1">
      <c r="A83" s="29" t="s">
        <v>124</v>
      </c>
      <c r="B83" s="29">
        <v>1</v>
      </c>
      <c r="C83" s="29">
        <v>2</v>
      </c>
      <c r="D83" s="29">
        <v>3</v>
      </c>
      <c r="E83" s="29">
        <v>4</v>
      </c>
      <c r="F83" s="29">
        <v>5</v>
      </c>
      <c r="G83" s="29">
        <v>6</v>
      </c>
      <c r="H83" s="29">
        <v>7</v>
      </c>
      <c r="I83" s="29">
        <v>8</v>
      </c>
    </row>
    <row r="84" spans="1:9" ht="48.45" customHeight="1">
      <c r="A84" s="29" t="s">
        <v>128</v>
      </c>
      <c r="B84" s="31"/>
      <c r="C84" s="31" t="s">
        <v>3</v>
      </c>
      <c r="D84" s="31" t="s">
        <v>4</v>
      </c>
      <c r="E84" s="31" t="s">
        <v>5</v>
      </c>
      <c r="F84" s="31" t="s">
        <v>3</v>
      </c>
      <c r="G84" s="31" t="s">
        <v>4</v>
      </c>
      <c r="H84" s="31" t="s">
        <v>8</v>
      </c>
      <c r="I84" s="8"/>
    </row>
    <row r="85" spans="1:9" ht="48.45" customHeight="1">
      <c r="A85" s="29" t="s">
        <v>129</v>
      </c>
      <c r="B85" s="31"/>
      <c r="C85" s="33" t="s">
        <v>46</v>
      </c>
      <c r="D85" s="33" t="s">
        <v>86</v>
      </c>
      <c r="E85" s="32" t="s">
        <v>21</v>
      </c>
      <c r="F85" s="33" t="s">
        <v>47</v>
      </c>
      <c r="G85" s="33" t="s">
        <v>87</v>
      </c>
      <c r="H85" s="33" t="s">
        <v>25</v>
      </c>
      <c r="I85" s="8"/>
    </row>
    <row r="86" spans="1:9" ht="48.45" customHeight="1">
      <c r="A86" s="29" t="s">
        <v>171</v>
      </c>
      <c r="B86" s="8"/>
      <c r="C86" s="8">
        <v>11.42</v>
      </c>
      <c r="D86" s="8">
        <v>14.125</v>
      </c>
      <c r="E86" s="8">
        <v>10.85</v>
      </c>
      <c r="F86" s="8">
        <v>10.39</v>
      </c>
      <c r="G86" s="8">
        <v>11.67</v>
      </c>
      <c r="H86" s="8">
        <v>12.13</v>
      </c>
      <c r="I86" s="8"/>
    </row>
    <row r="87" spans="1:9" ht="48.45" customHeight="1">
      <c r="A87" s="29" t="s">
        <v>172</v>
      </c>
      <c r="B87" s="8" t="str">
        <f>IFERROR(_xlfn.RANK.EQ(B86,$B$67:$H$67,1),"")</f>
        <v/>
      </c>
      <c r="C87" s="8">
        <f>IFERROR(_xlfn.RANK.EQ(C86,$C$86:$H$86,1),"")</f>
        <v>3</v>
      </c>
      <c r="D87" s="8">
        <f t="shared" ref="D87:G87" si="4">IFERROR(_xlfn.RANK.EQ(D86,$C$86:$H$86,1),"")</f>
        <v>6</v>
      </c>
      <c r="E87" s="8">
        <f t="shared" si="4"/>
        <v>2</v>
      </c>
      <c r="F87" s="8">
        <f t="shared" si="4"/>
        <v>1</v>
      </c>
      <c r="G87" s="8">
        <f t="shared" si="4"/>
        <v>4</v>
      </c>
      <c r="H87" s="8">
        <f>IFERROR(_xlfn.RANK.EQ(H86,$C$86:$H$86,1),"")</f>
        <v>5</v>
      </c>
      <c r="I87" s="8"/>
    </row>
    <row r="89" spans="1:9">
      <c r="C89">
        <f>IFERROR(_xlfn.RANK.EQ(C86,($B$7:$H$7,$B$28:$H$28,$B$49:$H$49,$B$67:$H$67,$C$86:$H$86,$C$103:$H$103),1),"")</f>
        <v>28</v>
      </c>
      <c r="D89">
        <f>IFERROR(_xlfn.RANK.EQ(D86,($B$7:$H$7,$B$28:$H$28,$B$49:$H$49,$B$67:$H$67,$C$86:$H$86,$C$103:$H$103),1),"")</f>
        <v>37</v>
      </c>
      <c r="E89">
        <f>IFERROR(_xlfn.RANK.EQ(E86,($B$7:$H$7,$B$28:$H$28,$B$49:$H$49,$B$67:$H$67,$C$86:$H$86,$C$103:$H$103),1),"")</f>
        <v>19</v>
      </c>
      <c r="F89">
        <f>IFERROR(_xlfn.RANK.EQ(F86,($B$7:$H$7,$B$28:$H$28,$B$49:$H$49,$B$67:$H$67,$C$86:$H$86,$C$103:$H$103),1),"")</f>
        <v>12</v>
      </c>
      <c r="G89">
        <f>IFERROR(_xlfn.RANK.EQ(G86,($B$7:$H$7,$B$28:$H$28,$B$49:$H$49,$B$67:$H$67,$C$86:$H$86,$C$103:$H$103),1),"")</f>
        <v>31</v>
      </c>
      <c r="H89">
        <f>IFERROR(_xlfn.RANK.EQ(H86,($B$7:$H$7,$B$28:$H$28,$B$49:$H$49,$B$67:$H$67,$C$86:$H$86,$C$103:$H$103),1),"")</f>
        <v>35</v>
      </c>
    </row>
    <row r="94" spans="1:9">
      <c r="B94" t="str">
        <f>IFERROR(_xlfn.RANK.EQ(B86,($B$7:$H$7,$B$28:$H$28,$B$49:$H$49,$B$67:$H$67),1),"")</f>
        <v/>
      </c>
      <c r="C94" t="str">
        <f>IFERROR(_xlfn.RANK.EQ(C86,($B$7:$H$7,$B$28:$H$28,$B$49:$H$49,$B$67:$H$67),1),"")</f>
        <v/>
      </c>
      <c r="D94" t="str">
        <f>IFERROR(_xlfn.RANK.EQ(D86,($B$7:$H$7,$B$28:$H$28,$B$49:$H$49,$B$67:$H$67),1),"")</f>
        <v/>
      </c>
      <c r="E94" t="str">
        <f>IFERROR(_xlfn.RANK.EQ(E86,($B$7:$H$7,$B$28:$H$28,$B$49:$H$49,$B$67:$H$67),1),"")</f>
        <v/>
      </c>
      <c r="F94" t="str">
        <f>IFERROR(_xlfn.RANK.EQ(F86,($B$7:$H$7,$B$28:$H$28,$B$49:$H$49,$B$67:$H$67),1),"")</f>
        <v/>
      </c>
      <c r="G94" t="str">
        <f>IFERROR(_xlfn.RANK.EQ(G86,($B$7:$H$7,$B$28:$H$28,$B$49:$H$49,$B$67:$H$67),1),"")</f>
        <v/>
      </c>
      <c r="H94" t="str">
        <f>IFERROR(_xlfn.RANK.EQ(H86,($B$7:$H$7,$B$28:$H$28,$B$49:$H$49,$B$67:$H$67),1),"")</f>
        <v/>
      </c>
    </row>
    <row r="95" spans="1:9" ht="21">
      <c r="F95" s="23" t="s">
        <v>146</v>
      </c>
    </row>
    <row r="96" spans="1:9" ht="21">
      <c r="F96" s="23"/>
    </row>
    <row r="97" spans="1:9" ht="27.6">
      <c r="A97" s="37" t="s">
        <v>194</v>
      </c>
      <c r="F97" s="23"/>
    </row>
    <row r="98" spans="1:9" ht="28.2">
      <c r="A98" s="26" t="s">
        <v>161</v>
      </c>
      <c r="B98" s="26"/>
      <c r="C98" s="26"/>
      <c r="D98" s="26"/>
      <c r="E98" s="26" t="s">
        <v>160</v>
      </c>
      <c r="F98" s="26"/>
      <c r="G98" s="26"/>
      <c r="H98" s="26"/>
      <c r="I98" s="26"/>
    </row>
    <row r="99" spans="1:9" ht="28.2">
      <c r="A99" s="27" t="s">
        <v>123</v>
      </c>
      <c r="B99" s="27">
        <v>6</v>
      </c>
      <c r="C99" s="28"/>
      <c r="D99" s="28"/>
      <c r="E99" s="28"/>
      <c r="F99" s="28"/>
      <c r="G99" s="28"/>
      <c r="H99" s="28"/>
      <c r="I99" s="28"/>
    </row>
    <row r="100" spans="1:9" ht="45.45" customHeight="1">
      <c r="A100" s="29" t="s">
        <v>124</v>
      </c>
      <c r="B100" s="29">
        <v>1</v>
      </c>
      <c r="C100" s="29">
        <v>2</v>
      </c>
      <c r="D100" s="29">
        <v>3</v>
      </c>
      <c r="E100" s="29">
        <v>4</v>
      </c>
      <c r="F100" s="29">
        <v>5</v>
      </c>
      <c r="G100" s="29">
        <v>6</v>
      </c>
      <c r="H100" s="29">
        <v>7</v>
      </c>
      <c r="I100" s="29">
        <v>8</v>
      </c>
    </row>
    <row r="101" spans="1:9" ht="45.45" customHeight="1">
      <c r="A101" s="29" t="s">
        <v>128</v>
      </c>
      <c r="B101" s="31"/>
      <c r="C101" s="31" t="s">
        <v>6</v>
      </c>
      <c r="D101" s="31" t="s">
        <v>3</v>
      </c>
      <c r="E101" s="31" t="s">
        <v>4</v>
      </c>
      <c r="F101" s="31" t="s">
        <v>3</v>
      </c>
      <c r="G101" s="31" t="s">
        <v>4</v>
      </c>
      <c r="H101" s="31" t="s">
        <v>8</v>
      </c>
      <c r="I101" s="8"/>
    </row>
    <row r="102" spans="1:9" ht="45.45" customHeight="1">
      <c r="A102" s="29" t="s">
        <v>129</v>
      </c>
      <c r="B102" s="31"/>
      <c r="C102" s="34" t="s">
        <v>108</v>
      </c>
      <c r="D102" s="33" t="s">
        <v>48</v>
      </c>
      <c r="E102" s="33" t="s">
        <v>89</v>
      </c>
      <c r="F102" s="33" t="s">
        <v>49</v>
      </c>
      <c r="G102" s="33" t="s">
        <v>88</v>
      </c>
      <c r="H102" s="33" t="s">
        <v>24</v>
      </c>
      <c r="I102" s="8"/>
    </row>
    <row r="103" spans="1:9" ht="45.45" customHeight="1">
      <c r="A103" s="29" t="s">
        <v>171</v>
      </c>
      <c r="B103" s="8"/>
      <c r="C103" s="8">
        <v>10.593999999999999</v>
      </c>
      <c r="D103" s="8">
        <v>9.5</v>
      </c>
      <c r="E103" s="8">
        <v>12.08</v>
      </c>
      <c r="F103" s="8">
        <v>10.19</v>
      </c>
      <c r="G103" s="8">
        <v>11.11</v>
      </c>
      <c r="H103" s="8">
        <v>9.82</v>
      </c>
      <c r="I103" s="8"/>
    </row>
    <row r="104" spans="1:9" ht="45.45" customHeight="1">
      <c r="A104" s="29" t="s">
        <v>172</v>
      </c>
      <c r="B104" s="8"/>
      <c r="C104" s="8">
        <f>IFERROR(_xlfn.RANK.EQ(C103,$C$103:$H$103,1),"")</f>
        <v>4</v>
      </c>
      <c r="D104" s="8">
        <f t="shared" ref="D104:G104" si="5">IFERROR(_xlfn.RANK.EQ(D103,$C$103:$H$103,1),"")</f>
        <v>1</v>
      </c>
      <c r="E104" s="8">
        <f t="shared" si="5"/>
        <v>6</v>
      </c>
      <c r="F104" s="8">
        <f t="shared" si="5"/>
        <v>3</v>
      </c>
      <c r="G104" s="8">
        <f t="shared" si="5"/>
        <v>5</v>
      </c>
      <c r="H104" s="8">
        <f>IFERROR(_xlfn.RANK.EQ(H103,$C$103:$H$103,1),"")</f>
        <v>2</v>
      </c>
      <c r="I104" s="8"/>
    </row>
    <row r="106" spans="1:9">
      <c r="C106">
        <f>IFERROR(_xlfn.RANK.EQ(C103,($B$7:$H$7,$B$28:$H$28,$B$49:$H$49,$B$67:$H$67,$C$86:$H$86,$C$103:$H$103),1),"")</f>
        <v>15</v>
      </c>
      <c r="D106">
        <f>IFERROR(_xlfn.RANK.EQ(D103,($B$7:$H$7,$B$28:$H$28,$B$49:$H$49,$B$67:$H$67,$C$86:$H$86,$C$103:$H$103),1),"")</f>
        <v>1</v>
      </c>
      <c r="E106">
        <f>IFERROR(_xlfn.RANK.EQ(E103,($B$7:$H$7,$B$28:$H$28,$B$49:$H$49,$B$67:$H$67,$C$86:$H$86,$C$103:$H$103),1),"")</f>
        <v>34</v>
      </c>
      <c r="F106">
        <f>IFERROR(_xlfn.RANK.EQ(F103,($B$7:$H$7,$B$28:$H$28,$B$49:$H$49,$B$67:$H$67,$C$86:$H$86,$C$103:$H$103),1),"")</f>
        <v>8</v>
      </c>
      <c r="G106">
        <f>IFERROR(_xlfn.RANK.EQ(G103,($B$7:$H$7,$B$28:$H$28,$B$49:$H$49,$B$67:$H$67,$C$86:$H$86,$C$103:$H$103),1),"")</f>
        <v>24</v>
      </c>
      <c r="H106">
        <f>IFERROR(_xlfn.RANK.EQ(H103,($B$7:$H$7,$B$28:$H$28,$B$49:$H$49,$B$67:$H$67,$C$86:$H$86,$C$103:$H$103),1),"")</f>
        <v>4</v>
      </c>
    </row>
    <row r="109" spans="1:9" ht="21">
      <c r="F109" s="23"/>
    </row>
    <row r="110" spans="1:9" ht="21">
      <c r="F110" s="23"/>
    </row>
    <row r="111" spans="1:9" ht="27.6">
      <c r="A111" s="37" t="s">
        <v>194</v>
      </c>
    </row>
    <row r="112" spans="1:9" ht="28.2">
      <c r="A112" s="26" t="s">
        <v>183</v>
      </c>
      <c r="B112" s="26"/>
      <c r="C112" s="26"/>
      <c r="D112" s="26"/>
      <c r="E112" s="26" t="s">
        <v>160</v>
      </c>
      <c r="F112" s="26"/>
      <c r="G112" s="26"/>
      <c r="H112" s="26"/>
      <c r="I112" s="26"/>
    </row>
    <row r="113" spans="1:9" ht="28.2">
      <c r="A113" s="27"/>
      <c r="B113" s="27"/>
      <c r="C113" s="28"/>
      <c r="D113" s="28"/>
      <c r="E113" s="28"/>
      <c r="F113" s="28"/>
      <c r="G113" s="28"/>
      <c r="H113" s="28"/>
      <c r="I113" s="28"/>
    </row>
    <row r="114" spans="1:9" ht="46.95" customHeight="1">
      <c r="A114" s="29" t="s">
        <v>124</v>
      </c>
      <c r="B114" s="29">
        <v>1</v>
      </c>
      <c r="C114" s="29">
        <v>2</v>
      </c>
      <c r="D114" s="29">
        <v>3</v>
      </c>
      <c r="E114" s="29">
        <v>4</v>
      </c>
      <c r="F114" s="29">
        <v>5</v>
      </c>
      <c r="G114" s="29">
        <v>6</v>
      </c>
      <c r="H114" s="29">
        <v>7</v>
      </c>
      <c r="I114" s="29">
        <v>8</v>
      </c>
    </row>
    <row r="115" spans="1:9" ht="46.95" customHeight="1">
      <c r="A115" s="29" t="s">
        <v>128</v>
      </c>
      <c r="B115" s="31" t="s">
        <v>4</v>
      </c>
      <c r="C115" s="31" t="s">
        <v>4</v>
      </c>
      <c r="D115" s="31" t="s">
        <v>3</v>
      </c>
      <c r="E115" s="31" t="s">
        <v>3</v>
      </c>
      <c r="F115" s="31" t="s">
        <v>147</v>
      </c>
      <c r="G115" s="31" t="s">
        <v>8</v>
      </c>
      <c r="H115" s="31" t="s">
        <v>164</v>
      </c>
      <c r="I115" s="31" t="s">
        <v>3</v>
      </c>
    </row>
    <row r="116" spans="1:9" ht="46.95" customHeight="1">
      <c r="A116" s="29" t="s">
        <v>129</v>
      </c>
      <c r="B116" s="33" t="s">
        <v>77</v>
      </c>
      <c r="C116" s="33" t="s">
        <v>78</v>
      </c>
      <c r="D116" s="33" t="s">
        <v>45</v>
      </c>
      <c r="E116" s="33" t="s">
        <v>48</v>
      </c>
      <c r="F116" s="31" t="s">
        <v>148</v>
      </c>
      <c r="G116" s="33" t="s">
        <v>24</v>
      </c>
      <c r="H116" s="31" t="s">
        <v>198</v>
      </c>
      <c r="I116" s="33" t="s">
        <v>49</v>
      </c>
    </row>
    <row r="117" spans="1:9" ht="46.95" customHeight="1">
      <c r="A117" s="29" t="s">
        <v>171</v>
      </c>
      <c r="B117" s="8">
        <v>9.9499999999999993</v>
      </c>
      <c r="C117" s="8">
        <v>9.75</v>
      </c>
      <c r="D117" s="8">
        <v>9.93</v>
      </c>
      <c r="E117" s="8">
        <v>9.57</v>
      </c>
      <c r="F117" s="8">
        <v>9.76</v>
      </c>
      <c r="G117" s="8">
        <v>9.84</v>
      </c>
      <c r="H117" s="8">
        <v>10.02</v>
      </c>
      <c r="I117" s="8">
        <v>10.3</v>
      </c>
    </row>
    <row r="118" spans="1:9" ht="46.95" customHeight="1">
      <c r="A118" s="29" t="s">
        <v>172</v>
      </c>
      <c r="B118" s="8">
        <f>_xlfn.RANK.EQ(B117,$B$117:$I$117,1)</f>
        <v>6</v>
      </c>
      <c r="C118" s="8">
        <f t="shared" ref="C118:I118" si="6">_xlfn.RANK.EQ(C117,$B$117:$I$117,1)</f>
        <v>2</v>
      </c>
      <c r="D118" s="8">
        <f t="shared" si="6"/>
        <v>5</v>
      </c>
      <c r="E118" s="8">
        <f t="shared" si="6"/>
        <v>1</v>
      </c>
      <c r="F118" s="8">
        <f t="shared" si="6"/>
        <v>3</v>
      </c>
      <c r="G118" s="8">
        <f t="shared" si="6"/>
        <v>4</v>
      </c>
      <c r="H118" s="8">
        <f t="shared" si="6"/>
        <v>7</v>
      </c>
      <c r="I118" s="8">
        <f t="shared" si="6"/>
        <v>8</v>
      </c>
    </row>
    <row r="124" spans="1:9" ht="21">
      <c r="F124" s="23" t="s">
        <v>146</v>
      </c>
    </row>
  </sheetData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預決賽分組表及成績一覽表</vt:lpstr>
      <vt:lpstr>獎狀列印</vt:lpstr>
      <vt:lpstr>小六男60</vt:lpstr>
      <vt:lpstr>小六男100</vt:lpstr>
      <vt:lpstr>小六男200</vt:lpstr>
      <vt:lpstr>小六女60</vt:lpstr>
      <vt:lpstr>小六女100</vt:lpstr>
      <vt:lpstr>小六女200</vt:lpstr>
      <vt:lpstr>小五男60</vt:lpstr>
      <vt:lpstr>小五男100</vt:lpstr>
      <vt:lpstr>小五女60</vt:lpstr>
      <vt:lpstr> 小五女100</vt:lpstr>
      <vt:lpstr>男壘球</vt:lpstr>
      <vt:lpstr>女壘球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sun0320</cp:lastModifiedBy>
  <cp:lastPrinted>2023-11-22T03:10:49Z</cp:lastPrinted>
  <dcterms:created xsi:type="dcterms:W3CDTF">2017-11-16T06:59:03Z</dcterms:created>
  <dcterms:modified xsi:type="dcterms:W3CDTF">2023-11-24T06:25:37Z</dcterms:modified>
</cp:coreProperties>
</file>